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KL" sheetId="1" r:id="rId4"/>
    <sheet state="visible" name="TA" sheetId="2" r:id="rId5"/>
  </sheets>
  <definedNames/>
  <calcPr/>
</workbook>
</file>

<file path=xl/sharedStrings.xml><?xml version="1.0" encoding="utf-8"?>
<sst xmlns="http://schemas.openxmlformats.org/spreadsheetml/2006/main" count="575" uniqueCount="259">
  <si>
    <t>No</t>
  </si>
  <si>
    <t>NIM</t>
  </si>
  <si>
    <t>Nama</t>
  </si>
  <si>
    <t>Instansi</t>
  </si>
  <si>
    <t>Waktu PKL</t>
  </si>
  <si>
    <t>Judul Laporan</t>
  </si>
  <si>
    <t>Pembimbing Laporan</t>
  </si>
  <si>
    <t>Tanggal Seminar</t>
  </si>
  <si>
    <t>Penguji 1</t>
  </si>
  <si>
    <t>Penguji 2</t>
  </si>
  <si>
    <t>N1</t>
  </si>
  <si>
    <t>N2</t>
  </si>
  <si>
    <t>NA</t>
  </si>
  <si>
    <t>Huruf</t>
  </si>
  <si>
    <t>Ade Lina</t>
  </si>
  <si>
    <t>Kantor Kecamatan Pasar Kliwon</t>
  </si>
  <si>
    <t>11 Mei s/d 12 Juni 2023</t>
  </si>
  <si>
    <t>Kegiatan Legalasi Umum Pelayanan di Kecamatan Pasar Kliwon Surakarta</t>
  </si>
  <si>
    <t>Dra. Ari Pantjarani, MM.</t>
  </si>
  <si>
    <t>27 September 2023 Jam 13.00</t>
  </si>
  <si>
    <t>Eko Purbiyanto, MM.</t>
  </si>
  <si>
    <t>Andika Wahyu Nuryanto</t>
  </si>
  <si>
    <t>Politeknik Harapan Bangsa Surakarta</t>
  </si>
  <si>
    <t>5 Mei s/d 5 Juni 2023</t>
  </si>
  <si>
    <t>Pengarsipan Surat Masuk dan Surat Keluar di Politeknik Harapan Bangsa Surakarta</t>
  </si>
  <si>
    <t>26 Juni 2023 Jam 13.30</t>
  </si>
  <si>
    <t>Navin Krisdyawan</t>
  </si>
  <si>
    <t>PKBM Sinar Mentari</t>
  </si>
  <si>
    <t>15 Mei s/d 15 Juni 2023</t>
  </si>
  <si>
    <t>Kegiatan Mentoring Penilaian Akhir Semester (PAS) Pendidikan Kesetaraan Paket A di Pusat Kegiatan Belajar Masyarakat (PKBM) Sinar Mandiri Surakarta</t>
  </si>
  <si>
    <t>Chairullah Naury, S. Kom., M. Kom.</t>
  </si>
  <si>
    <t>29 Januari 2024 Jam 13.00 WIB</t>
  </si>
  <si>
    <t>Tri Budi Santosa, S. Pd., MM.</t>
  </si>
  <si>
    <t>Adelia Nanda Utami</t>
  </si>
  <si>
    <t>Kegiatan Mengajar Peserta Didik Pendidikan Kesetaraan Paket A di Pusat Kegiatan Belajar Masyarakat (PKBM) Sinar Mentari Surakarta</t>
  </si>
  <si>
    <t>4 Agustus 2023 Jam 10.00</t>
  </si>
  <si>
    <t>Nida Ulmilah</t>
  </si>
  <si>
    <t>Dinas Kominfo Sukoharjo</t>
  </si>
  <si>
    <t>22 Mei s/d 23 Juni 2023</t>
  </si>
  <si>
    <t>Kegiatan Mendesain Aplikasi Buku Tamu Berbasis Web di Dinas Komunikasi dan Informatikan Kabupaten Sukoharjo</t>
  </si>
  <si>
    <t>Eko Purbiyanto, S. Mn., MM.</t>
  </si>
  <si>
    <t>27 September 2023 Jam 14.00</t>
  </si>
  <si>
    <t>Putri Handayani</t>
  </si>
  <si>
    <t>Kegiatan Mendesain Banner Icon Kota Sukoharjo di Dinas Komunikasi dan Informatika Kabupaten Sukoharjo</t>
  </si>
  <si>
    <t>9 Januari 2024 Jam 10.00 WIB</t>
  </si>
  <si>
    <t>Adik Putri Jayanti</t>
  </si>
  <si>
    <t>Kantor Pos Solo</t>
  </si>
  <si>
    <t>17 Mei s/d 17 Juni 2023</t>
  </si>
  <si>
    <t>Kegiatan Penginputan Surat Kiriman di Kantor Pos Indonesia Cabang Utama Solo</t>
  </si>
  <si>
    <t>Mursid Dwi Hastomo, S. Kom., MM.</t>
  </si>
  <si>
    <t>9 Januari 2024 Jam 11.00 WIB</t>
  </si>
  <si>
    <t>Mursid Dwi Hastomo, S. Kom., M. M.</t>
  </si>
  <si>
    <t>Putri Siti Rahayu</t>
  </si>
  <si>
    <t>Kegiatan Proses Pra Pengiriman Surat Dan Barang di Kantor Pos Indonesia Cabang Utama Solo</t>
  </si>
  <si>
    <t>9 Januari 2024 Jam 13.00 WIB</t>
  </si>
  <si>
    <t>Iin Kusdaryanti</t>
  </si>
  <si>
    <t>Kegiatan Pada Subag Aplikasi Informatika dalam Perancangan Basis Data Pengisian Buku Tamu di Dinas Komunikasi dan Informatika Kabupaten Sukoharjo</t>
  </si>
  <si>
    <t>31 Oktober 2023 13:00 WIB</t>
  </si>
  <si>
    <t>Dra. Ari pantjarani, MM.</t>
  </si>
  <si>
    <t>Silfia Vira Alifah</t>
  </si>
  <si>
    <t>Kegiatan dalam Pengarsipan Dokumen Inaktif di Dinas Komunikasi dan Informatika Kabupaten Sukoharjo</t>
  </si>
  <si>
    <t>31 Oktober 2023 14:00 WIB</t>
  </si>
  <si>
    <t>Dian Sekar Pramesti</t>
  </si>
  <si>
    <t>Pusat Takoyaki Hiroshi</t>
  </si>
  <si>
    <t>16 Mei s/d 14 Juni 2023</t>
  </si>
  <si>
    <t>Kegiatan Pelayanan dan Persediaan Barang di Pusat Takoyaki Hiroshi Surakarta</t>
  </si>
  <si>
    <t>27 November 2023 14:00 WIB</t>
  </si>
  <si>
    <t>Bani Alamsyah</t>
  </si>
  <si>
    <t>PT Djitoe Indonesia Tobako</t>
  </si>
  <si>
    <t>15 Mei s/d 20 Juni 2023</t>
  </si>
  <si>
    <t>Kegiatan Produksi Rokok di Departemen SKT PT Djitoe Indonesia Tobako</t>
  </si>
  <si>
    <t>16 November 2023 14.00 WIB</t>
  </si>
  <si>
    <t>Eko Purbiyanto, S.,Mn., MM.</t>
  </si>
  <si>
    <t>Jordan Nur Fatah</t>
  </si>
  <si>
    <t>Kurnia Jaya Foto Copy dan ATK</t>
  </si>
  <si>
    <t>17 Mei s/d 14 Juni 2023</t>
  </si>
  <si>
    <t>Kegiatan Pelayanan Penggandaan Dokumen dan Desain untuk Kebutuhan Konsumen di Kurnia Jaya Foto Copy</t>
  </si>
  <si>
    <t>Nehemia Meirardfeldin Krisprianugraha</t>
  </si>
  <si>
    <t>Yayasan Lembaga SABDA Surakarta</t>
  </si>
  <si>
    <t>1 Juni s/d 30 Juni 2023</t>
  </si>
  <si>
    <t>Kegiatan Mengolah Bahan Teks Menjadi Bahan Multimedia Interaktif Di Yayasan Lembaga SABDA</t>
  </si>
  <si>
    <t>29 Januari 2024 Jam 14.00</t>
  </si>
  <si>
    <t>Tri Budi Santosa, S. Pd. MM.</t>
  </si>
  <si>
    <t>Joko Ariyanto</t>
  </si>
  <si>
    <t>Pondok Pesantren Al Ikhlas Demakan Mojolaban Sukoharjo</t>
  </si>
  <si>
    <t>8 Juni s/d 8 Juli 2023</t>
  </si>
  <si>
    <t>Kegiatan Pendaftaran Siswa Baru di Pondok Pesantren Al-ikhlas Demakan Mojolaban Sukoharjo</t>
  </si>
  <si>
    <t>Aris Hardi Santoso</t>
  </si>
  <si>
    <t>PT Semesta Group</t>
  </si>
  <si>
    <t>15 Mei s/d 15 Agustus 2023</t>
  </si>
  <si>
    <t>Kegiatan Membuat Website di PT Semesta Group</t>
  </si>
  <si>
    <t>16 Mei 2024 Jam 14.00</t>
  </si>
  <si>
    <t>Mursid Dwi Hastomo, S. Kom., M. Kom.</t>
  </si>
  <si>
    <t>La Ode Rion Kadafi</t>
  </si>
  <si>
    <t>Kegiatan Mendesain Konten Feed Instagram dari Client PT Semesta Group</t>
  </si>
  <si>
    <t>Afifah Nur Fajriyah</t>
  </si>
  <si>
    <t>Kegiatan Mendesain Pesanan Printing dan Cup dari Pelanggan RJ Digital Printing di PT Semesta Group Sukoharjo</t>
  </si>
  <si>
    <t>27 September 2023 Jam 15.00</t>
  </si>
  <si>
    <t>Mohhammad Sofyan</t>
  </si>
  <si>
    <t>Rumah Pemotongan Hewan Mas Muslimin</t>
  </si>
  <si>
    <t>16 Mei s/d 17 Juni 2023</t>
  </si>
  <si>
    <t>Kegiatan Pencatatan Data Keluar Masuk Barang di Rumah Pemotongan Hewan Mas Muslimin</t>
  </si>
  <si>
    <t>23 November 2023 Jam 14.00</t>
  </si>
  <si>
    <t>Dimas Adi Saputro</t>
  </si>
  <si>
    <t>Kegiatan Mendesain Feed Instagram dan MMT pada Pelanggan PT Semesta Group</t>
  </si>
  <si>
    <t>16 Januari 2024 Jam 13.30</t>
  </si>
  <si>
    <t>Hari Kristanti</t>
  </si>
  <si>
    <t>Kelurahan Mojo</t>
  </si>
  <si>
    <t>16 Mei s/d 16 juni 2023</t>
  </si>
  <si>
    <t>KEGIATAN PENGELOLAAN APLIKASI SURAT MASUK DAN KELUAR BERBASIS WEB DI KELURAHAN MOJO</t>
  </si>
  <si>
    <t>1 November 2023  Jam 10.00 WIB</t>
  </si>
  <si>
    <t>Bagas Dhyfa Hananta</t>
  </si>
  <si>
    <t>KEGIATAN ADMINISTRASI
DI KANTOR KELURAHAN MOJO</t>
  </si>
  <si>
    <t>SUSILOWATI</t>
  </si>
  <si>
    <t>KANTOR KELURAHAN SUGIHAN SUKOHARJO</t>
  </si>
  <si>
    <t>1 Mei s/d 31 Mei 2023</t>
  </si>
  <si>
    <t>KEGIATAN ADMINISTRASI PELAYANAN MASYARAKAT DI KANTOR KELURAHAN SUGIHAN SUKOHARJO</t>
  </si>
  <si>
    <t>16 Januari 2024 Jam 14.00 WIB</t>
  </si>
  <si>
    <t>Joko Suryadi</t>
  </si>
  <si>
    <t>Bimastra Cafe, Samiran, Selo, Boyolali</t>
  </si>
  <si>
    <t>Kegiatan Unit Usaha Caffe Minuman dan Makanan di Koperasi Unit Pengelola Kegiatan (UPK) Selo Bimastra Caffe</t>
  </si>
  <si>
    <t>25 Juni 2024 13.00 WIB</t>
  </si>
  <si>
    <t>Alvina Damayanti</t>
  </si>
  <si>
    <t>Jaya Agung Motor; Kratonan, Serengan, Surakarta</t>
  </si>
  <si>
    <t>15 Mei s/d 14 Juni 2023</t>
  </si>
  <si>
    <t>Kegiatan Penjualan Sparepart Motor di Jaya Agung Motor Kratonan Surakarta</t>
  </si>
  <si>
    <t>27 Juni 2024 10.00 WIB</t>
  </si>
  <si>
    <t>Anggoro Wicaksono</t>
  </si>
  <si>
    <t>PT.Sumber Sandang Artoguna</t>
  </si>
  <si>
    <t>15 Juni s/d 10 Juli 2023</t>
  </si>
  <si>
    <t xml:space="preserve">Kegiatan Praktek Kerja Lapangan PT.Sandang Artoguna </t>
  </si>
  <si>
    <t>Nama Mahasiswa</t>
  </si>
  <si>
    <t xml:space="preserve"> Judul Tugas Akhir</t>
  </si>
  <si>
    <t>Nama Jurnal</t>
  </si>
  <si>
    <t>Pembimbing1</t>
  </si>
  <si>
    <t>Pembimbing2</t>
  </si>
  <si>
    <t>Tgl. Proposal</t>
  </si>
  <si>
    <t>Penguji proposal 1</t>
  </si>
  <si>
    <t>Penguji proposal 2</t>
  </si>
  <si>
    <t>Tgl. Pendadaran</t>
  </si>
  <si>
    <t>Penguji TA 1</t>
  </si>
  <si>
    <t>Penguji TA 2</t>
  </si>
  <si>
    <t>Ketua Penguji</t>
  </si>
  <si>
    <t>Nilai TA</t>
  </si>
  <si>
    <t>KETERANGAN</t>
  </si>
  <si>
    <t>DOSEN PEMBIMBING I</t>
  </si>
  <si>
    <t>SUMMARIZE</t>
  </si>
  <si>
    <t>DOSEN PEMBIMBING II</t>
  </si>
  <si>
    <t>TOTAL</t>
  </si>
  <si>
    <t>PT SRITEX</t>
  </si>
  <si>
    <t>Sistem Informasi Kerusakan Benang (Rewending) di PT. Sritex Menggunakan PHP, MySQL, dan Laravel</t>
  </si>
  <si>
    <t>IMAGING</t>
  </si>
  <si>
    <t>Mursid Dwi Hastomo, S. Kom., M.M.</t>
  </si>
  <si>
    <t>Dra. Ari Pantjarani, M.M.</t>
  </si>
  <si>
    <t>20 Februari 2024 Jam 13.30 WIB</t>
  </si>
  <si>
    <t>Kamis, 18 Juli 2024 Jam 09.00 WIB</t>
  </si>
  <si>
    <t>POLHAS</t>
  </si>
  <si>
    <t>Sistem Informasi Surat Keterangan Untuk Dosen di Politeknik Harapan Bangsa Surakarta</t>
  </si>
  <si>
    <t>Eko Purbiyanto, S. Mn., M.M.</t>
  </si>
  <si>
    <t>21 November 2023 Jam 14.00 WIB</t>
  </si>
  <si>
    <r>
      <rPr/>
      <t xml:space="preserve">Eko Purbiyanto, </t>
    </r>
    <r>
      <rPr>
        <color rgb="FF1155CC"/>
        <u/>
      </rPr>
      <t>S. Mn</t>
    </r>
    <r>
      <rPr/>
      <t>., MM.</t>
    </r>
  </si>
  <si>
    <t>Jumat, 19 Juli 2024 Jam 10.00 WIB</t>
  </si>
  <si>
    <r>
      <rPr/>
      <t xml:space="preserve">Eko Purbiyanto, </t>
    </r>
    <r>
      <rPr>
        <color rgb="FF1155CC"/>
        <u/>
      </rPr>
      <t>S.Mn</t>
    </r>
    <r>
      <rPr/>
      <t>, MM.</t>
    </r>
  </si>
  <si>
    <t>Rafael Axel Pramudya</t>
  </si>
  <si>
    <t>LANUD ADI SUMARMO</t>
  </si>
  <si>
    <t>Pengembangan Aplikasi Navigasi Berbasis Android: Kalkulasi Back Azimuth dan Deteksi Deviasi Secara Realtime</t>
  </si>
  <si>
    <t>29 Januari 2024 Jam 10.00 WIB</t>
  </si>
  <si>
    <t>Rabu, 31 Juli 2024 Jam 13.00</t>
  </si>
  <si>
    <t>Dinas Komunikasi dan Informatika Kabupaten Sukoharjo</t>
  </si>
  <si>
    <t>Sistem Informasi Prndaftaran Magang Berbasis Website pada Dinas Komunikasi dan Informatika Kabupaten Sukoharjo</t>
  </si>
  <si>
    <t>Kresno Ario Tri Wibowo, SE., M. Kom.</t>
  </si>
  <si>
    <t>Selasa, 30 Juli 2024 Jam 15.00</t>
  </si>
  <si>
    <t>Tri Budi Santosa, S. Pd., M.M.</t>
  </si>
  <si>
    <t>Sistem Informasi Jurnal Harian Tutor Berbasis Web di Pusat Kegiatan Belajar Masyarakat (PKBM) Sinar Mentari Surakarta</t>
  </si>
  <si>
    <t>Nuur Rochman Naafian, S. Kom.,</t>
  </si>
  <si>
    <t>6 Mei 2024 Jam 13:30 WIB</t>
  </si>
  <si>
    <t>Jumat, 26 Juli 2024 Jam 09.00 WIB</t>
  </si>
  <si>
    <t>Nuur Rochman Naafian, S. Kom.</t>
  </si>
  <si>
    <t>DIAN SEKAR PRAMESTI</t>
  </si>
  <si>
    <t>PUSAT TAKOYAKI HIROSHI SURAKARTA</t>
  </si>
  <si>
    <t>SISTEM INFORMASI PERSEDIAAN BARANG DI PUSAT TAKOYAKI HIROSHI SURAKARTA</t>
  </si>
  <si>
    <t>12 Februari 2024 Jam 13:00 WIB</t>
  </si>
  <si>
    <t>Selasa, 23 Juli 2024 Jam 14.00 WIB</t>
  </si>
  <si>
    <t xml:space="preserve">Afifah Nur Fajriyah
</t>
  </si>
  <si>
    <t>RJ DIGITAL PRINTING</t>
  </si>
  <si>
    <t>Rancang Bangun Sistem Informasi Pengerjaan Desain Pelanggan Berbasis Web pada Percetakan RJ Digital Printing</t>
  </si>
  <si>
    <t>6 Mei 2024 Jam 14:30 WIB</t>
  </si>
  <si>
    <t>Rabu, 31 Juli 2024 Jam 10.00</t>
  </si>
  <si>
    <t>PT DJITOE INDONESIA TOBAKO</t>
  </si>
  <si>
    <t>SISTEM INFORMASI PENGGAJIAN KARYAWAN BERBASIS WEB (STUDI KASUS PT DJITOE INDONESIA TOBAKO)</t>
  </si>
  <si>
    <t>16 Mei 2024 Jam 13.30 WIB</t>
  </si>
  <si>
    <t>Kamis, 18 Juli 2024 Jam 10.00 WIB</t>
  </si>
  <si>
    <t>KELURAHAN MOJO</t>
  </si>
  <si>
    <t xml:space="preserve">PERANCANGAN E-ARSIP (SISTEM PERSURATAN DAN KEARSIPAN ELEKTRONIK) DI KELURAHAN MOJO
</t>
  </si>
  <si>
    <t>22 Mei 2024 Jam 13.00 WIB</t>
  </si>
  <si>
    <t>Jumat, 19 Juli 2024 Jam 13.00 WIB</t>
  </si>
  <si>
    <t>Tri Budi Santosa, S.Pd., MM.</t>
  </si>
  <si>
    <t>Mohammad Sofyan</t>
  </si>
  <si>
    <t>Sistem Informasi Pendaftaran Mahasiswa Baru Politeknik Harapan Bangsa Surakarta</t>
  </si>
  <si>
    <t>12 Juni 2024 Jam 15.00 WIB</t>
  </si>
  <si>
    <t>Kamis, 18 Juli 2024 Jam 15.00 WIB</t>
  </si>
  <si>
    <t>KANTOR POS SOLO</t>
  </si>
  <si>
    <t>Sistem Informasi Pelayanan Antrian Di Kantor Pos Cabang Utama Solo</t>
  </si>
  <si>
    <t>12 Juni 2024 Jam 14.00 WIB</t>
  </si>
  <si>
    <t>Selasa, 30 Juli 2024 Jam 13.00</t>
  </si>
  <si>
    <t>SISTEM INFORMASI PEMGARSIPAN RESI PENGIRIMAN SURAT DAN BARANG</t>
  </si>
  <si>
    <t>12 Juni 2024 Jam 13.00 WIB</t>
  </si>
  <si>
    <t>Senin, 29 Juli 2024 Jam 10.00</t>
  </si>
  <si>
    <t>IIN KUSDARYANTI</t>
  </si>
  <si>
    <t>SISTEM INFORMASI PENDATAAN TAMU BERBASIS WEBSITE PADA DINAS KOMUNIKASI DAN INFORMASI KABUPATEN SUKOHARJO</t>
  </si>
  <si>
    <t>13 Juni 2024 Jam 14.00 WIB</t>
  </si>
  <si>
    <t>Senin, 29 Juli 2024 Jam 13.00</t>
  </si>
  <si>
    <t>NAVIN KRISDYAWAN</t>
  </si>
  <si>
    <t>Sistem Informasi Pembayaran SPP Warga Belajar Di Pusat Kegiatan Belajar Masyarakat (PKBM) Sinar Mentari Surakarta</t>
  </si>
  <si>
    <t>13 Juni 2024 Jam 13.00 WIB</t>
  </si>
  <si>
    <t>Senin, 29 Juli 2024 Jam 14.00</t>
  </si>
  <si>
    <t>Sistem informasi pemantauan kinerja karyawan di PT. Semesta group</t>
  </si>
  <si>
    <t>13 Juni 2024 Jam 15.00 WIB</t>
  </si>
  <si>
    <t>Senin, 29 Juli 2024 Jam 15.00</t>
  </si>
  <si>
    <t>Sistem Informasi Kegiatan Magang pada Dinas Komunikasi dan Informatika (DISKOMINFO) di Sukoharjo</t>
  </si>
  <si>
    <t>14 Juni 2024 Jam 13.30 WIB</t>
  </si>
  <si>
    <t>Selasa, 30 Juli 2024 Jam 14.00</t>
  </si>
  <si>
    <t>SILFIA VIRA ALIFAH</t>
  </si>
  <si>
    <t>SISTEM INFORMASI MONITORING ABSENSI PESERTA MAGANG DI DINAS KOMUNIKASI DAN INFORMASI KABUPATEN SUKOHARJO</t>
  </si>
  <si>
    <t>14 Juni 2024 Jam 14.00 WIB</t>
  </si>
  <si>
    <t>Senin, 29 Juli 2024 Jam 11.00</t>
  </si>
  <si>
    <t>Susilowati</t>
  </si>
  <si>
    <t>Kantor Kelurahan Sugihan Sukoharjo.</t>
  </si>
  <si>
    <t>Rancang Bangun Sistem Informasi Penggajian Ketua Rukun Tetangga di Kantor Kelurahan Sugihan Sukoharjo</t>
  </si>
  <si>
    <t>28 Mei 2024</t>
  </si>
  <si>
    <t>Rabu, 31 Juli 2024 14.00 WIB</t>
  </si>
  <si>
    <t>Sistem Informasi Manajemen Proyek dengan metode Kanban di PT. Semesta Group</t>
  </si>
  <si>
    <t>19 Juni 2024</t>
  </si>
  <si>
    <t>Rabu, 31 Juli 2024 Jam 09.00</t>
  </si>
  <si>
    <t>*</t>
  </si>
  <si>
    <t>Sistem informasi penyimpanan konten digital untuk produk pesanan pelanggan di PT.Semesta Group.</t>
  </si>
  <si>
    <t>Rabu, 31 Juli 2024 Jam 11.00</t>
  </si>
  <si>
    <t>Dhuha Adha Saputra</t>
  </si>
  <si>
    <t>MSIB PROGRAM BANGKIT</t>
  </si>
  <si>
    <t>Implementation of Machine Learning on the Android Base Application,  for Classification of Types of Injuries and Types of Road Conditions</t>
  </si>
  <si>
    <t>20 Juli 2023</t>
  </si>
  <si>
    <t>Rabu, 3 Juli 2024 13.30 WIB</t>
  </si>
  <si>
    <t>Sistem Informasi Persediaan Barang di Cafe Bimastra Selo</t>
  </si>
  <si>
    <t>Kamis, 1 Agustus 2024 Jam 09.00</t>
  </si>
  <si>
    <t>Sistem informasi pencatatan stok sparepart motor di Jaya Agung Motor</t>
  </si>
  <si>
    <t>Kamis, 09 Agustus 2024 Jam 10.00</t>
  </si>
  <si>
    <t>MENGULANG</t>
  </si>
  <si>
    <t>Yayasan Lembaga SABDA</t>
  </si>
  <si>
    <t xml:space="preserve">Sistem Informasi Inventaris Barang di Yayasan Lembaga SABDA menggunakan framework CodeIgniter 3
</t>
  </si>
  <si>
    <t>18 Juli 2024</t>
  </si>
  <si>
    <t>Kamis, 1 Agustus 2024 Jam 10.00</t>
  </si>
  <si>
    <t>Muhammad Rivai Hendrawan</t>
  </si>
  <si>
    <t>CV SATRIA UNGGUL</t>
  </si>
  <si>
    <t>Perancangan Sistem Pengelolaan Barang Masuk dan Keluar di CV. Satria Unggul</t>
  </si>
  <si>
    <t>8 April 2024</t>
  </si>
  <si>
    <t>Selasa, 23 Juli 2024 13.00 WIB</t>
  </si>
  <si>
    <t>REKAPITULASI</t>
  </si>
  <si>
    <t>LULUS</t>
  </si>
  <si>
    <t>BELUM UJIAN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</si>
</sst>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 yyyy"/>
  </numFmts>
  <fonts count="9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</font>
    <font>
      <sz val="11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sz val="12.0"/>
      <color theme="1"/>
      <name val="Arial"/>
      <scheme val="minor"/>
    </font>
    <font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vertical="bottom"/>
    </xf>
    <xf borderId="3" fillId="2" fontId="3" numFmtId="0" xfId="0" applyAlignment="1" applyBorder="1" applyFill="1" applyFont="1">
      <alignment horizontal="right" vertical="top"/>
    </xf>
    <xf borderId="4" fillId="2" fontId="3" numFmtId="0" xfId="0" applyAlignment="1" applyBorder="1" applyFont="1">
      <alignment horizontal="right" readingOrder="0" vertical="top"/>
    </xf>
    <xf borderId="4" fillId="2" fontId="3" numFmtId="0" xfId="0" applyAlignment="1" applyBorder="1" applyFont="1">
      <alignment readingOrder="0" vertical="top"/>
    </xf>
    <xf borderId="4" fillId="2" fontId="3" numFmtId="0" xfId="0" applyAlignment="1" applyBorder="1" applyFont="1">
      <alignment readingOrder="0" shrinkToFit="0" vertical="top" wrapText="1"/>
    </xf>
    <xf borderId="4" fillId="2" fontId="3" numFmtId="0" xfId="0" applyAlignment="1" applyBorder="1" applyFont="1">
      <alignment horizontal="right" vertical="top"/>
    </xf>
    <xf borderId="4" fillId="2" fontId="3" numFmtId="0" xfId="0" applyAlignment="1" applyBorder="1" applyFont="1">
      <alignment vertical="top"/>
    </xf>
    <xf borderId="3" fillId="2" fontId="3" numFmtId="0" xfId="0" applyAlignment="1" applyBorder="1" applyFont="1">
      <alignment horizontal="right" readingOrder="0" vertical="top"/>
    </xf>
    <xf borderId="0" fillId="3" fontId="2" numFmtId="0" xfId="0" applyAlignment="1" applyFill="1" applyFont="1">
      <alignment vertical="bottom"/>
    </xf>
    <xf borderId="0" fillId="3" fontId="3" numFmtId="0" xfId="0" applyAlignment="1" applyFont="1">
      <alignment horizontal="right" vertical="bottom"/>
    </xf>
    <xf borderId="3" fillId="3" fontId="3" numFmtId="0" xfId="0" applyAlignment="1" applyBorder="1" applyFont="1">
      <alignment horizontal="right" readingOrder="0" vertical="top"/>
    </xf>
    <xf borderId="4" fillId="3" fontId="3" numFmtId="0" xfId="0" applyAlignment="1" applyBorder="1" applyFont="1">
      <alignment horizontal="right" readingOrder="0" vertical="top"/>
    </xf>
    <xf borderId="4" fillId="3" fontId="3" numFmtId="0" xfId="0" applyAlignment="1" applyBorder="1" applyFont="1">
      <alignment readingOrder="0" vertical="top"/>
    </xf>
    <xf borderId="4" fillId="3" fontId="3" numFmtId="0" xfId="0" applyAlignment="1" applyBorder="1" applyFont="1">
      <alignment readingOrder="0" shrinkToFit="0" vertical="top" wrapText="1"/>
    </xf>
    <xf borderId="4" fillId="3" fontId="3" numFmtId="0" xfId="0" applyAlignment="1" applyBorder="1" applyFont="1">
      <alignment horizontal="right" vertical="top"/>
    </xf>
    <xf borderId="4" fillId="3" fontId="3" numFmtId="0" xfId="0" applyAlignment="1" applyBorder="1" applyFont="1">
      <alignment vertical="top"/>
    </xf>
    <xf borderId="3" fillId="3" fontId="3" numFmtId="0" xfId="0" applyAlignment="1" applyBorder="1" applyFont="1">
      <alignment horizontal="right" vertical="top"/>
    </xf>
    <xf borderId="4" fillId="3" fontId="3" numFmtId="0" xfId="0" applyAlignment="1" applyBorder="1" applyFont="1">
      <alignment shrinkToFit="0" vertical="top" wrapText="1"/>
    </xf>
    <xf borderId="4" fillId="3" fontId="3" numFmtId="164" xfId="0" applyAlignment="1" applyBorder="1" applyFont="1" applyNumberFormat="1">
      <alignment horizontal="right" vertical="top"/>
    </xf>
    <xf borderId="4" fillId="3" fontId="2" numFmtId="0" xfId="0" applyAlignment="1" applyBorder="1" applyFont="1">
      <alignment vertical="top"/>
    </xf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shrinkToFit="0" vertical="top" wrapText="1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1" fillId="2" fontId="5" numFmtId="0" xfId="0" applyAlignment="1" applyBorder="1" applyFont="1">
      <alignment readingOrder="0" vertical="center"/>
    </xf>
    <xf borderId="1" fillId="2" fontId="5" numFmtId="0" xfId="0" applyAlignment="1" applyBorder="1" applyFont="1">
      <alignment readingOrder="0" shrinkToFit="0" vertical="center" wrapText="1"/>
    </xf>
    <xf borderId="1" fillId="4" fontId="5" numFmtId="0" xfId="0" applyAlignment="1" applyBorder="1" applyFill="1" applyFont="1">
      <alignment horizontal="center" vertical="center"/>
    </xf>
    <xf borderId="1" fillId="0" fontId="5" numFmtId="0" xfId="0" applyAlignment="1" applyBorder="1" applyFont="1">
      <alignment readingOrder="0"/>
    </xf>
    <xf borderId="1" fillId="0" fontId="5" numFmtId="0" xfId="0" applyBorder="1" applyFont="1"/>
    <xf borderId="1" fillId="2" fontId="5" numFmtId="0" xfId="0" applyAlignment="1" applyBorder="1" applyFont="1">
      <alignment readingOrder="0" vertical="center"/>
    </xf>
    <xf borderId="1" fillId="2" fontId="6" numFmtId="0" xfId="0" applyAlignment="1" applyBorder="1" applyFont="1">
      <alignment readingOrder="0" vertical="center"/>
    </xf>
    <xf borderId="0" fillId="2" fontId="5" numFmtId="0" xfId="0" applyAlignment="1" applyFont="1">
      <alignment readingOrder="0" vertical="center"/>
    </xf>
    <xf borderId="1" fillId="2" fontId="7" numFmtId="0" xfId="0" applyAlignment="1" applyBorder="1" applyFont="1">
      <alignment readingOrder="0" vertical="center"/>
    </xf>
    <xf borderId="0" fillId="0" fontId="5" numFmtId="0" xfId="0" applyAlignment="1" applyFont="1">
      <alignment readingOrder="0"/>
    </xf>
    <xf quotePrefix="1" borderId="1" fillId="2" fontId="5" numFmtId="0" xfId="0" applyAlignment="1" applyBorder="1" applyFont="1">
      <alignment readingOrder="0" vertical="center"/>
    </xf>
    <xf borderId="1" fillId="2" fontId="8" numFmtId="0" xfId="0" applyAlignment="1" applyBorder="1" applyFont="1">
      <alignment readingOrder="0" vertical="center"/>
    </xf>
    <xf borderId="1" fillId="5" fontId="8" numFmtId="0" xfId="0" applyAlignment="1" applyBorder="1" applyFill="1" applyFont="1">
      <alignment readingOrder="0" vertical="center"/>
    </xf>
    <xf borderId="1" fillId="4" fontId="5" numFmtId="0" xfId="0" applyAlignment="1" applyBorder="1" applyFont="1">
      <alignment horizontal="center" readingOrder="0" vertical="center"/>
    </xf>
    <xf borderId="1" fillId="2" fontId="8" numFmtId="0" xfId="0" applyAlignment="1" applyBorder="1" applyFont="1">
      <alignment vertical="center"/>
    </xf>
    <xf borderId="1" fillId="2" fontId="2" numFmtId="0" xfId="0" applyAlignment="1" applyBorder="1" applyFont="1">
      <alignment horizontal="right" vertical="bottom"/>
    </xf>
    <xf borderId="2" fillId="2" fontId="2" numFmtId="0" xfId="0" applyAlignment="1" applyBorder="1" applyFont="1">
      <alignment horizontal="right" vertical="bottom"/>
    </xf>
    <xf borderId="2" fillId="2" fontId="2" numFmtId="0" xfId="0" applyAlignment="1" applyBorder="1" applyFont="1">
      <alignment vertical="bottom"/>
    </xf>
    <xf quotePrefix="1" borderId="2" fillId="2" fontId="2" numFmtId="0" xfId="0" applyAlignment="1" applyBorder="1" applyFont="1">
      <alignment vertical="bottom"/>
    </xf>
    <xf borderId="2" fillId="4" fontId="2" numFmtId="0" xfId="0" applyAlignment="1" applyBorder="1" applyFont="1">
      <alignment horizontal="center" vertical="bottom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TA!$B$29:$B$30</c:f>
            </c:strRef>
          </c:cat>
          <c:val>
            <c:numRef>
              <c:f>TA!$C$29:$C$30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 black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27</xdr:row>
      <xdr:rowOff>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.mn/" TargetMode="External"/><Relationship Id="rId2" Type="http://schemas.openxmlformats.org/officeDocument/2006/relationships/hyperlink" Target="http://s.mn/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16.38"/>
    <col customWidth="1" min="3" max="3" width="22.5"/>
    <col customWidth="1" min="4" max="4" width="33.25"/>
    <col customWidth="1" min="5" max="5" width="22.5"/>
    <col customWidth="1" min="6" max="6" width="34.0"/>
    <col customWidth="1" min="7" max="7" width="39.5"/>
    <col customWidth="1" min="8" max="8" width="32.88"/>
    <col customWidth="1" min="9" max="9" width="29.0"/>
    <col customWidth="1" min="10" max="10" width="33.0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/>
    </row>
    <row r="2">
      <c r="A2" s="5">
        <v>1.0</v>
      </c>
      <c r="B2" s="6">
        <v>2.02100219301E11</v>
      </c>
      <c r="C2" s="7" t="s">
        <v>14</v>
      </c>
      <c r="D2" s="8" t="s">
        <v>15</v>
      </c>
      <c r="E2" s="8" t="s">
        <v>16</v>
      </c>
      <c r="F2" s="8" t="s">
        <v>17</v>
      </c>
      <c r="G2" s="7" t="s">
        <v>18</v>
      </c>
      <c r="H2" s="6" t="s">
        <v>19</v>
      </c>
      <c r="I2" s="7" t="s">
        <v>20</v>
      </c>
      <c r="J2" s="7" t="s">
        <v>18</v>
      </c>
      <c r="K2" s="6">
        <v>98.125</v>
      </c>
      <c r="L2" s="6">
        <v>81.0</v>
      </c>
      <c r="M2" s="9">
        <f t="shared" ref="M2:M7" si="1">average(K2:L2)</f>
        <v>89.5625</v>
      </c>
      <c r="N2" s="10" t="str">
        <f t="shared" ref="N2:N7" si="2">if(M2&gt;=90,"A",if(M2&gt;=70,"B",if(M2&gt;=60,"C",if(M2&gt;=50,"D","E"))))</f>
        <v>B</v>
      </c>
      <c r="O2" s="4"/>
    </row>
    <row r="3">
      <c r="A3" s="11">
        <v>2.0</v>
      </c>
      <c r="B3" s="6">
        <v>2.02100220601E11</v>
      </c>
      <c r="C3" s="7" t="s">
        <v>21</v>
      </c>
      <c r="D3" s="8" t="s">
        <v>22</v>
      </c>
      <c r="E3" s="8" t="s">
        <v>23</v>
      </c>
      <c r="F3" s="8" t="s">
        <v>24</v>
      </c>
      <c r="G3" s="7" t="s">
        <v>18</v>
      </c>
      <c r="H3" s="6" t="s">
        <v>25</v>
      </c>
      <c r="I3" s="7" t="s">
        <v>18</v>
      </c>
      <c r="J3" s="7" t="s">
        <v>20</v>
      </c>
      <c r="K3" s="6">
        <v>88.75</v>
      </c>
      <c r="L3" s="6">
        <v>84.0</v>
      </c>
      <c r="M3" s="9">
        <f t="shared" si="1"/>
        <v>86.375</v>
      </c>
      <c r="N3" s="10" t="str">
        <f t="shared" si="2"/>
        <v>B</v>
      </c>
      <c r="O3" s="12"/>
    </row>
    <row r="4">
      <c r="A4" s="11">
        <v>3.0</v>
      </c>
      <c r="B4" s="6">
        <v>2.02100224101E11</v>
      </c>
      <c r="C4" s="7" t="s">
        <v>26</v>
      </c>
      <c r="D4" s="8" t="s">
        <v>27</v>
      </c>
      <c r="E4" s="8" t="s">
        <v>28</v>
      </c>
      <c r="F4" s="8" t="s">
        <v>29</v>
      </c>
      <c r="G4" s="7" t="s">
        <v>30</v>
      </c>
      <c r="H4" s="6" t="s">
        <v>31</v>
      </c>
      <c r="I4" s="7" t="s">
        <v>32</v>
      </c>
      <c r="J4" s="7" t="s">
        <v>20</v>
      </c>
      <c r="K4" s="6">
        <v>92.6</v>
      </c>
      <c r="L4" s="6">
        <v>90.0</v>
      </c>
      <c r="M4" s="9">
        <f t="shared" si="1"/>
        <v>91.3</v>
      </c>
      <c r="N4" s="10" t="str">
        <f t="shared" si="2"/>
        <v>A</v>
      </c>
      <c r="O4" s="12"/>
    </row>
    <row r="5">
      <c r="A5" s="11">
        <v>3.0</v>
      </c>
      <c r="B5" s="6">
        <v>2.02100219401E11</v>
      </c>
      <c r="C5" s="7" t="s">
        <v>33</v>
      </c>
      <c r="D5" s="8" t="s">
        <v>27</v>
      </c>
      <c r="E5" s="8" t="s">
        <v>28</v>
      </c>
      <c r="F5" s="8" t="s">
        <v>34</v>
      </c>
      <c r="G5" s="7" t="s">
        <v>30</v>
      </c>
      <c r="H5" s="6" t="s">
        <v>35</v>
      </c>
      <c r="I5" s="7" t="s">
        <v>30</v>
      </c>
      <c r="J5" s="7" t="s">
        <v>18</v>
      </c>
      <c r="K5" s="6">
        <v>93.8</v>
      </c>
      <c r="L5" s="6">
        <v>89.5</v>
      </c>
      <c r="M5" s="9">
        <f t="shared" si="1"/>
        <v>91.65</v>
      </c>
      <c r="N5" s="10" t="str">
        <f t="shared" si="2"/>
        <v>A</v>
      </c>
      <c r="O5" s="12"/>
    </row>
    <row r="6">
      <c r="A6" s="11">
        <v>5.0</v>
      </c>
      <c r="B6" s="6">
        <v>2.02100221001E11</v>
      </c>
      <c r="C6" s="7" t="s">
        <v>36</v>
      </c>
      <c r="D6" s="8" t="s">
        <v>37</v>
      </c>
      <c r="E6" s="8" t="s">
        <v>38</v>
      </c>
      <c r="F6" s="8" t="s">
        <v>39</v>
      </c>
      <c r="G6" s="7" t="s">
        <v>40</v>
      </c>
      <c r="H6" s="6" t="s">
        <v>41</v>
      </c>
      <c r="I6" s="7" t="s">
        <v>18</v>
      </c>
      <c r="J6" s="7" t="s">
        <v>20</v>
      </c>
      <c r="K6" s="6">
        <v>91.12</v>
      </c>
      <c r="L6" s="6">
        <v>82.0</v>
      </c>
      <c r="M6" s="9">
        <f t="shared" si="1"/>
        <v>86.56</v>
      </c>
      <c r="N6" s="10" t="str">
        <f t="shared" si="2"/>
        <v>B</v>
      </c>
      <c r="O6" s="12"/>
    </row>
    <row r="7">
      <c r="A7" s="11">
        <v>6.0</v>
      </c>
      <c r="B7" s="6">
        <v>2.02100221301E11</v>
      </c>
      <c r="C7" s="7" t="s">
        <v>42</v>
      </c>
      <c r="D7" s="8" t="s">
        <v>37</v>
      </c>
      <c r="E7" s="8" t="s">
        <v>38</v>
      </c>
      <c r="F7" s="8" t="s">
        <v>43</v>
      </c>
      <c r="G7" s="7" t="s">
        <v>40</v>
      </c>
      <c r="H7" s="6" t="s">
        <v>44</v>
      </c>
      <c r="I7" s="7" t="s">
        <v>30</v>
      </c>
      <c r="J7" s="7" t="s">
        <v>20</v>
      </c>
      <c r="K7" s="6">
        <v>90.75</v>
      </c>
      <c r="L7" s="6">
        <v>90.0</v>
      </c>
      <c r="M7" s="9">
        <f t="shared" si="1"/>
        <v>90.375</v>
      </c>
      <c r="N7" s="10" t="str">
        <f t="shared" si="2"/>
        <v>A</v>
      </c>
      <c r="O7" s="12"/>
    </row>
    <row r="8">
      <c r="A8" s="11">
        <v>7.0</v>
      </c>
      <c r="B8" s="6">
        <v>2.02100219501E11</v>
      </c>
      <c r="C8" s="7" t="s">
        <v>45</v>
      </c>
      <c r="D8" s="8" t="s">
        <v>46</v>
      </c>
      <c r="E8" s="8" t="s">
        <v>47</v>
      </c>
      <c r="F8" s="8" t="s">
        <v>48</v>
      </c>
      <c r="G8" s="7" t="s">
        <v>49</v>
      </c>
      <c r="H8" s="6" t="s">
        <v>50</v>
      </c>
      <c r="I8" s="7" t="s">
        <v>18</v>
      </c>
      <c r="J8" s="7" t="s">
        <v>51</v>
      </c>
      <c r="K8" s="9"/>
      <c r="L8" s="9"/>
      <c r="M8" s="9"/>
      <c r="N8" s="10"/>
      <c r="O8" s="12"/>
    </row>
    <row r="9">
      <c r="A9" s="11">
        <v>8.0</v>
      </c>
      <c r="B9" s="6">
        <v>2.02100224901E11</v>
      </c>
      <c r="C9" s="7" t="s">
        <v>52</v>
      </c>
      <c r="D9" s="8" t="s">
        <v>46</v>
      </c>
      <c r="E9" s="8" t="s">
        <v>47</v>
      </c>
      <c r="F9" s="8" t="s">
        <v>53</v>
      </c>
      <c r="G9" s="7" t="s">
        <v>40</v>
      </c>
      <c r="H9" s="6" t="s">
        <v>54</v>
      </c>
      <c r="I9" s="7" t="s">
        <v>51</v>
      </c>
      <c r="J9" s="7" t="s">
        <v>20</v>
      </c>
      <c r="K9" s="9"/>
      <c r="L9" s="9"/>
      <c r="M9" s="9"/>
      <c r="N9" s="10"/>
      <c r="O9" s="12"/>
    </row>
    <row r="10">
      <c r="A10" s="11">
        <v>9.0</v>
      </c>
      <c r="B10" s="6">
        <v>2.02100222901E11</v>
      </c>
      <c r="C10" s="7" t="s">
        <v>55</v>
      </c>
      <c r="D10" s="8" t="s">
        <v>37</v>
      </c>
      <c r="E10" s="8" t="s">
        <v>38</v>
      </c>
      <c r="F10" s="8" t="s">
        <v>56</v>
      </c>
      <c r="G10" s="7" t="s">
        <v>30</v>
      </c>
      <c r="H10" s="6" t="s">
        <v>57</v>
      </c>
      <c r="I10" s="7" t="s">
        <v>58</v>
      </c>
      <c r="J10" s="7" t="s">
        <v>30</v>
      </c>
      <c r="K10" s="6">
        <v>91.0</v>
      </c>
      <c r="L10" s="6">
        <v>85.0</v>
      </c>
      <c r="M10" s="9">
        <f t="shared" ref="M10:M13" si="3">average(K10:L10)</f>
        <v>88</v>
      </c>
      <c r="N10" s="10" t="str">
        <f t="shared" ref="N10:N13" si="4">if(M10&gt;=90,"A",if(M10&gt;=70,"B",if(M10&gt;=60,"C",if(M10&gt;=50,"D","E"))))</f>
        <v>B</v>
      </c>
      <c r="O10" s="12"/>
    </row>
    <row r="11">
      <c r="A11" s="11">
        <v>10.0</v>
      </c>
      <c r="B11" s="6">
        <v>2.02100225501E11</v>
      </c>
      <c r="C11" s="7" t="s">
        <v>59</v>
      </c>
      <c r="D11" s="8" t="s">
        <v>37</v>
      </c>
      <c r="E11" s="8" t="s">
        <v>38</v>
      </c>
      <c r="F11" s="8" t="s">
        <v>60</v>
      </c>
      <c r="G11" s="7" t="s">
        <v>30</v>
      </c>
      <c r="H11" s="6" t="s">
        <v>61</v>
      </c>
      <c r="I11" s="7" t="s">
        <v>58</v>
      </c>
      <c r="J11" s="7" t="s">
        <v>30</v>
      </c>
      <c r="K11" s="6">
        <v>91.0</v>
      </c>
      <c r="L11" s="6">
        <v>80.6</v>
      </c>
      <c r="M11" s="9">
        <f t="shared" si="3"/>
        <v>85.8</v>
      </c>
      <c r="N11" s="10" t="str">
        <f t="shared" si="4"/>
        <v>B</v>
      </c>
      <c r="O11" s="12"/>
    </row>
    <row r="12">
      <c r="A12" s="11">
        <v>11.0</v>
      </c>
      <c r="B12" s="6">
        <v>2.02100222001E11</v>
      </c>
      <c r="C12" s="7" t="s">
        <v>62</v>
      </c>
      <c r="D12" s="8" t="s">
        <v>63</v>
      </c>
      <c r="E12" s="8" t="s">
        <v>64</v>
      </c>
      <c r="F12" s="8" t="s">
        <v>65</v>
      </c>
      <c r="G12" s="7" t="s">
        <v>18</v>
      </c>
      <c r="H12" s="6" t="s">
        <v>66</v>
      </c>
      <c r="I12" s="7" t="s">
        <v>51</v>
      </c>
      <c r="J12" s="7" t="s">
        <v>18</v>
      </c>
      <c r="K12" s="6">
        <v>85.87</v>
      </c>
      <c r="L12" s="6">
        <v>85.5</v>
      </c>
      <c r="M12" s="9">
        <f t="shared" si="3"/>
        <v>85.685</v>
      </c>
      <c r="N12" s="10" t="str">
        <f t="shared" si="4"/>
        <v>B</v>
      </c>
      <c r="O12" s="12"/>
    </row>
    <row r="13">
      <c r="A13" s="11">
        <v>12.0</v>
      </c>
      <c r="B13" s="6">
        <v>2.02100220701E11</v>
      </c>
      <c r="C13" s="7" t="s">
        <v>67</v>
      </c>
      <c r="D13" s="8" t="s">
        <v>68</v>
      </c>
      <c r="E13" s="8" t="s">
        <v>69</v>
      </c>
      <c r="F13" s="8" t="s">
        <v>70</v>
      </c>
      <c r="G13" s="7" t="s">
        <v>18</v>
      </c>
      <c r="H13" s="6" t="s">
        <v>71</v>
      </c>
      <c r="I13" s="7" t="s">
        <v>72</v>
      </c>
      <c r="J13" s="7" t="s">
        <v>18</v>
      </c>
      <c r="K13" s="6">
        <v>98.2</v>
      </c>
      <c r="L13" s="6">
        <v>82.5</v>
      </c>
      <c r="M13" s="9">
        <f t="shared" si="3"/>
        <v>90.35</v>
      </c>
      <c r="N13" s="10" t="str">
        <f t="shared" si="4"/>
        <v>A</v>
      </c>
      <c r="O13" s="13"/>
    </row>
    <row r="14">
      <c r="A14" s="14">
        <v>13.0</v>
      </c>
      <c r="B14" s="15">
        <v>2.02100223501E11</v>
      </c>
      <c r="C14" s="16" t="s">
        <v>73</v>
      </c>
      <c r="D14" s="17" t="s">
        <v>74</v>
      </c>
      <c r="E14" s="17" t="s">
        <v>75</v>
      </c>
      <c r="F14" s="17" t="s">
        <v>76</v>
      </c>
      <c r="G14" s="16" t="s">
        <v>20</v>
      </c>
      <c r="H14" s="18"/>
      <c r="I14" s="19"/>
      <c r="J14" s="19"/>
      <c r="K14" s="15">
        <v>79.4</v>
      </c>
      <c r="L14" s="18"/>
      <c r="M14" s="18"/>
      <c r="N14" s="19"/>
      <c r="O14" s="13"/>
    </row>
    <row r="15">
      <c r="A15" s="11">
        <v>14.0</v>
      </c>
      <c r="B15" s="6">
        <v>2.02100222601E11</v>
      </c>
      <c r="C15" s="7" t="s">
        <v>77</v>
      </c>
      <c r="D15" s="8" t="s">
        <v>78</v>
      </c>
      <c r="E15" s="8" t="s">
        <v>79</v>
      </c>
      <c r="F15" s="8" t="s">
        <v>80</v>
      </c>
      <c r="G15" s="7" t="s">
        <v>18</v>
      </c>
      <c r="H15" s="6" t="s">
        <v>81</v>
      </c>
      <c r="I15" s="7" t="s">
        <v>82</v>
      </c>
      <c r="J15" s="7" t="s">
        <v>20</v>
      </c>
      <c r="K15" s="6">
        <v>78.75</v>
      </c>
      <c r="L15" s="9"/>
      <c r="M15" s="9"/>
      <c r="N15" s="10"/>
      <c r="O15" s="13"/>
    </row>
    <row r="16">
      <c r="A16" s="14">
        <v>15.0</v>
      </c>
      <c r="B16" s="15">
        <v>2.02100227001E11</v>
      </c>
      <c r="C16" s="16" t="s">
        <v>83</v>
      </c>
      <c r="D16" s="17" t="s">
        <v>84</v>
      </c>
      <c r="E16" s="17" t="s">
        <v>85</v>
      </c>
      <c r="F16" s="17" t="s">
        <v>86</v>
      </c>
      <c r="G16" s="16" t="s">
        <v>20</v>
      </c>
      <c r="H16" s="18"/>
      <c r="I16" s="19"/>
      <c r="J16" s="19"/>
      <c r="K16" s="15">
        <v>81.25</v>
      </c>
      <c r="L16" s="18"/>
      <c r="M16" s="18"/>
      <c r="N16" s="19"/>
      <c r="O16" s="13"/>
    </row>
    <row r="17">
      <c r="A17" s="11">
        <v>16.0</v>
      </c>
      <c r="B17" s="6">
        <v>2.02100226801E11</v>
      </c>
      <c r="C17" s="7" t="s">
        <v>87</v>
      </c>
      <c r="D17" s="8" t="s">
        <v>88</v>
      </c>
      <c r="E17" s="8" t="s">
        <v>89</v>
      </c>
      <c r="F17" s="8" t="s">
        <v>90</v>
      </c>
      <c r="G17" s="7" t="s">
        <v>18</v>
      </c>
      <c r="H17" s="6" t="s">
        <v>91</v>
      </c>
      <c r="I17" s="7" t="s">
        <v>92</v>
      </c>
      <c r="J17" s="7" t="s">
        <v>18</v>
      </c>
      <c r="K17" s="6">
        <v>85.0</v>
      </c>
      <c r="L17" s="6">
        <v>80.0</v>
      </c>
      <c r="M17" s="9">
        <f t="shared" ref="M17:M22" si="5">average(K17:L17)</f>
        <v>82.5</v>
      </c>
      <c r="N17" s="10" t="str">
        <f t="shared" ref="N17:N22" si="6">if(M17&gt;=90,"A",if(M17&gt;=70,"B",if(M17&gt;=60,"C",if(M17&gt;=50,"D","E"))))</f>
        <v>B</v>
      </c>
      <c r="O17" s="13"/>
    </row>
    <row r="18">
      <c r="A18" s="11">
        <v>17.0</v>
      </c>
      <c r="B18" s="6">
        <v>2.02100223301E11</v>
      </c>
      <c r="C18" s="7" t="s">
        <v>93</v>
      </c>
      <c r="D18" s="8" t="s">
        <v>88</v>
      </c>
      <c r="E18" s="8" t="s">
        <v>89</v>
      </c>
      <c r="F18" s="8" t="s">
        <v>94</v>
      </c>
      <c r="G18" s="7" t="s">
        <v>49</v>
      </c>
      <c r="H18" s="6" t="s">
        <v>91</v>
      </c>
      <c r="I18" s="7" t="s">
        <v>18</v>
      </c>
      <c r="J18" s="7" t="s">
        <v>92</v>
      </c>
      <c r="K18" s="6">
        <v>85.0</v>
      </c>
      <c r="L18" s="6">
        <v>80.0</v>
      </c>
      <c r="M18" s="9">
        <f t="shared" si="5"/>
        <v>82.5</v>
      </c>
      <c r="N18" s="10" t="str">
        <f t="shared" si="6"/>
        <v>B</v>
      </c>
      <c r="O18" s="13"/>
    </row>
    <row r="19">
      <c r="A19" s="11">
        <v>18.0</v>
      </c>
      <c r="B19" s="6">
        <v>2.02100219901E11</v>
      </c>
      <c r="C19" s="7" t="s">
        <v>95</v>
      </c>
      <c r="D19" s="8" t="s">
        <v>88</v>
      </c>
      <c r="E19" s="8" t="s">
        <v>89</v>
      </c>
      <c r="F19" s="8" t="s">
        <v>96</v>
      </c>
      <c r="G19" s="7" t="s">
        <v>20</v>
      </c>
      <c r="H19" s="6" t="s">
        <v>97</v>
      </c>
      <c r="I19" s="7" t="s">
        <v>18</v>
      </c>
      <c r="J19" s="7" t="s">
        <v>20</v>
      </c>
      <c r="K19" s="6">
        <v>89.0</v>
      </c>
      <c r="L19" s="6">
        <v>85.0</v>
      </c>
      <c r="M19" s="9">
        <f t="shared" si="5"/>
        <v>87</v>
      </c>
      <c r="N19" s="10" t="str">
        <f t="shared" si="6"/>
        <v>B</v>
      </c>
      <c r="O19" s="13"/>
    </row>
    <row r="20">
      <c r="A20" s="11">
        <v>19.0</v>
      </c>
      <c r="B20" s="6">
        <v>2.02100220901E11</v>
      </c>
      <c r="C20" s="7" t="s">
        <v>98</v>
      </c>
      <c r="D20" s="8" t="s">
        <v>99</v>
      </c>
      <c r="E20" s="8" t="s">
        <v>100</v>
      </c>
      <c r="F20" s="8" t="s">
        <v>101</v>
      </c>
      <c r="G20" s="7" t="s">
        <v>20</v>
      </c>
      <c r="H20" s="6" t="s">
        <v>102</v>
      </c>
      <c r="I20" s="7" t="s">
        <v>18</v>
      </c>
      <c r="J20" s="7" t="s">
        <v>20</v>
      </c>
      <c r="K20" s="6">
        <v>88.0</v>
      </c>
      <c r="L20" s="6">
        <v>78.5</v>
      </c>
      <c r="M20" s="9">
        <f t="shared" si="5"/>
        <v>83.25</v>
      </c>
      <c r="N20" s="10" t="str">
        <f t="shared" si="6"/>
        <v>B</v>
      </c>
      <c r="O20" s="13"/>
    </row>
    <row r="21">
      <c r="A21" s="11">
        <v>20.0</v>
      </c>
      <c r="B21" s="6">
        <v>2.02100222101E11</v>
      </c>
      <c r="C21" s="7" t="s">
        <v>103</v>
      </c>
      <c r="D21" s="8" t="s">
        <v>88</v>
      </c>
      <c r="E21" s="8" t="s">
        <v>89</v>
      </c>
      <c r="F21" s="8" t="s">
        <v>104</v>
      </c>
      <c r="G21" s="7" t="s">
        <v>30</v>
      </c>
      <c r="H21" s="6" t="s">
        <v>105</v>
      </c>
      <c r="I21" s="7" t="s">
        <v>18</v>
      </c>
      <c r="J21" s="7" t="s">
        <v>30</v>
      </c>
      <c r="K21" s="6">
        <v>88.13</v>
      </c>
      <c r="L21" s="6">
        <v>85.0</v>
      </c>
      <c r="M21" s="9">
        <f t="shared" si="5"/>
        <v>86.565</v>
      </c>
      <c r="N21" s="10" t="str">
        <f t="shared" si="6"/>
        <v>B</v>
      </c>
      <c r="O21" s="13"/>
    </row>
    <row r="22">
      <c r="A22" s="11">
        <v>21.0</v>
      </c>
      <c r="B22" s="6">
        <v>2.02100222701E11</v>
      </c>
      <c r="C22" s="7" t="s">
        <v>106</v>
      </c>
      <c r="D22" s="8" t="s">
        <v>107</v>
      </c>
      <c r="E22" s="8" t="s">
        <v>108</v>
      </c>
      <c r="F22" s="8" t="s">
        <v>109</v>
      </c>
      <c r="G22" s="7" t="s">
        <v>18</v>
      </c>
      <c r="H22" s="6" t="s">
        <v>110</v>
      </c>
      <c r="I22" s="7" t="s">
        <v>30</v>
      </c>
      <c r="J22" s="7" t="s">
        <v>18</v>
      </c>
      <c r="K22" s="6">
        <v>94.75</v>
      </c>
      <c r="L22" s="6">
        <v>85.0</v>
      </c>
      <c r="M22" s="9">
        <f t="shared" si="5"/>
        <v>89.875</v>
      </c>
      <c r="N22" s="10" t="str">
        <f t="shared" si="6"/>
        <v>B</v>
      </c>
      <c r="O22" s="13"/>
    </row>
    <row r="23">
      <c r="A23" s="14">
        <v>22.0</v>
      </c>
      <c r="B23" s="15">
        <v>2.02100219801E11</v>
      </c>
      <c r="C23" s="16" t="s">
        <v>111</v>
      </c>
      <c r="D23" s="17" t="s">
        <v>107</v>
      </c>
      <c r="E23" s="17" t="s">
        <v>108</v>
      </c>
      <c r="F23" s="17" t="s">
        <v>112</v>
      </c>
      <c r="G23" s="16" t="s">
        <v>18</v>
      </c>
      <c r="H23" s="18"/>
      <c r="I23" s="19"/>
      <c r="J23" s="19"/>
      <c r="K23" s="18"/>
      <c r="L23" s="18"/>
      <c r="M23" s="18"/>
      <c r="N23" s="19"/>
      <c r="O23" s="13"/>
    </row>
    <row r="24">
      <c r="A24" s="11">
        <v>23.0</v>
      </c>
      <c r="B24" s="6">
        <v>2.02100226901E11</v>
      </c>
      <c r="C24" s="7" t="s">
        <v>113</v>
      </c>
      <c r="D24" s="8" t="s">
        <v>114</v>
      </c>
      <c r="E24" s="8" t="s">
        <v>115</v>
      </c>
      <c r="F24" s="8" t="s">
        <v>116</v>
      </c>
      <c r="G24" s="7" t="s">
        <v>30</v>
      </c>
      <c r="H24" s="6" t="s">
        <v>117</v>
      </c>
      <c r="I24" s="7" t="s">
        <v>40</v>
      </c>
      <c r="J24" s="7" t="s">
        <v>30</v>
      </c>
      <c r="K24" s="6">
        <v>85.0</v>
      </c>
      <c r="L24" s="6">
        <v>75.0</v>
      </c>
      <c r="M24" s="9">
        <f t="shared" ref="M24:M26" si="7">average(K24:L24)</f>
        <v>80</v>
      </c>
      <c r="N24" s="10" t="str">
        <f t="shared" ref="N24:N26" si="8">if(M24&gt;=90,"A",if(M24&gt;=70,"B",if(M24&gt;=60,"C",if(M24&gt;=50,"D","E"))))</f>
        <v>B</v>
      </c>
      <c r="O24" s="13"/>
    </row>
    <row r="25">
      <c r="A25" s="11">
        <v>24.0</v>
      </c>
      <c r="B25" s="6">
        <v>2.02100223101E11</v>
      </c>
      <c r="C25" s="7" t="s">
        <v>118</v>
      </c>
      <c r="D25" s="8" t="s">
        <v>119</v>
      </c>
      <c r="E25" s="8" t="s">
        <v>38</v>
      </c>
      <c r="F25" s="8" t="s">
        <v>120</v>
      </c>
      <c r="G25" s="7" t="s">
        <v>32</v>
      </c>
      <c r="H25" s="6" t="s">
        <v>121</v>
      </c>
      <c r="I25" s="7" t="s">
        <v>32</v>
      </c>
      <c r="J25" s="7" t="s">
        <v>49</v>
      </c>
      <c r="K25" s="6">
        <v>88.0</v>
      </c>
      <c r="L25" s="6">
        <v>77.0</v>
      </c>
      <c r="M25" s="9">
        <f t="shared" si="7"/>
        <v>82.5</v>
      </c>
      <c r="N25" s="10" t="str">
        <f t="shared" si="8"/>
        <v>B</v>
      </c>
      <c r="O25" s="13"/>
    </row>
    <row r="26">
      <c r="A26" s="11">
        <v>25.0</v>
      </c>
      <c r="B26" s="6">
        <v>2.02100220101E11</v>
      </c>
      <c r="C26" s="7" t="s">
        <v>122</v>
      </c>
      <c r="D26" s="8" t="s">
        <v>123</v>
      </c>
      <c r="E26" s="8" t="s">
        <v>124</v>
      </c>
      <c r="F26" s="8" t="s">
        <v>125</v>
      </c>
      <c r="G26" s="7" t="s">
        <v>30</v>
      </c>
      <c r="H26" s="6" t="s">
        <v>126</v>
      </c>
      <c r="I26" s="7" t="s">
        <v>18</v>
      </c>
      <c r="J26" s="7" t="s">
        <v>30</v>
      </c>
      <c r="K26" s="6">
        <v>83.25</v>
      </c>
      <c r="L26" s="6">
        <v>70.0</v>
      </c>
      <c r="M26" s="9">
        <f t="shared" si="7"/>
        <v>76.625</v>
      </c>
      <c r="N26" s="10" t="str">
        <f t="shared" si="8"/>
        <v>B</v>
      </c>
      <c r="O26" s="13"/>
    </row>
    <row r="27">
      <c r="A27" s="14">
        <v>26.0</v>
      </c>
      <c r="B27" s="15">
        <v>2.02100220501E11</v>
      </c>
      <c r="C27" s="16" t="s">
        <v>127</v>
      </c>
      <c r="D27" s="17" t="s">
        <v>128</v>
      </c>
      <c r="E27" s="17" t="s">
        <v>129</v>
      </c>
      <c r="F27" s="17" t="s">
        <v>130</v>
      </c>
      <c r="G27" s="16" t="s">
        <v>30</v>
      </c>
      <c r="H27" s="18"/>
      <c r="I27" s="19"/>
      <c r="J27" s="19"/>
      <c r="K27" s="18"/>
      <c r="L27" s="18"/>
      <c r="M27" s="18"/>
      <c r="N27" s="19"/>
      <c r="O27" s="13"/>
    </row>
    <row r="28">
      <c r="A28" s="20"/>
      <c r="B28" s="18"/>
      <c r="C28" s="19"/>
      <c r="D28" s="21"/>
      <c r="E28" s="21"/>
      <c r="F28" s="21"/>
      <c r="G28" s="19"/>
      <c r="H28" s="18"/>
      <c r="I28" s="19"/>
      <c r="J28" s="19"/>
      <c r="K28" s="18"/>
      <c r="L28" s="18"/>
      <c r="M28" s="18"/>
      <c r="N28" s="19"/>
      <c r="O28" s="13"/>
    </row>
    <row r="29">
      <c r="A29" s="20"/>
      <c r="B29" s="18"/>
      <c r="C29" s="19"/>
      <c r="D29" s="21"/>
      <c r="E29" s="21"/>
      <c r="F29" s="21"/>
      <c r="G29" s="19"/>
      <c r="H29" s="18"/>
      <c r="I29" s="19"/>
      <c r="J29" s="19"/>
      <c r="K29" s="18"/>
      <c r="L29" s="18"/>
      <c r="M29" s="18"/>
      <c r="N29" s="19"/>
      <c r="O29" s="13"/>
    </row>
    <row r="30">
      <c r="A30" s="20"/>
      <c r="B30" s="18"/>
      <c r="C30" s="19"/>
      <c r="D30" s="21"/>
      <c r="E30" s="21"/>
      <c r="F30" s="21"/>
      <c r="G30" s="19"/>
      <c r="H30" s="18"/>
      <c r="I30" s="19"/>
      <c r="J30" s="19"/>
      <c r="K30" s="18"/>
      <c r="L30" s="18"/>
      <c r="M30" s="18"/>
      <c r="N30" s="19"/>
      <c r="O30" s="13"/>
    </row>
    <row r="31">
      <c r="A31" s="20"/>
      <c r="B31" s="18"/>
      <c r="C31" s="19"/>
      <c r="D31" s="21"/>
      <c r="E31" s="21"/>
      <c r="F31" s="21"/>
      <c r="G31" s="19"/>
      <c r="H31" s="18"/>
      <c r="I31" s="19"/>
      <c r="J31" s="19"/>
      <c r="K31" s="18"/>
      <c r="L31" s="18"/>
      <c r="M31" s="18"/>
      <c r="N31" s="19"/>
      <c r="O31" s="13"/>
    </row>
    <row r="32">
      <c r="A32" s="20"/>
      <c r="B32" s="18"/>
      <c r="C32" s="19"/>
      <c r="D32" s="19"/>
      <c r="E32" s="19"/>
      <c r="F32" s="21"/>
      <c r="G32" s="19"/>
      <c r="H32" s="22"/>
      <c r="I32" s="19"/>
      <c r="J32" s="19"/>
      <c r="K32" s="18"/>
      <c r="L32" s="18"/>
      <c r="M32" s="18"/>
      <c r="N32" s="19"/>
      <c r="O32" s="13"/>
    </row>
    <row r="33">
      <c r="A33" s="20"/>
      <c r="B33" s="18"/>
      <c r="C33" s="19"/>
      <c r="D33" s="19"/>
      <c r="E33" s="19"/>
      <c r="F33" s="19"/>
      <c r="G33" s="19"/>
      <c r="H33" s="23"/>
      <c r="I33" s="19"/>
      <c r="J33" s="19"/>
      <c r="K33" s="18"/>
      <c r="L33" s="18"/>
      <c r="M33" s="18"/>
      <c r="N33" s="19"/>
      <c r="O33" s="13"/>
    </row>
    <row r="34">
      <c r="A34" s="20"/>
      <c r="B34" s="18"/>
      <c r="C34" s="19"/>
      <c r="D34" s="21"/>
      <c r="E34" s="21"/>
      <c r="F34" s="21"/>
      <c r="G34" s="19"/>
      <c r="H34" s="22"/>
      <c r="I34" s="19"/>
      <c r="J34" s="19"/>
      <c r="K34" s="18"/>
      <c r="L34" s="18"/>
      <c r="M34" s="18"/>
      <c r="N34" s="19"/>
      <c r="O34" s="13"/>
    </row>
    <row r="35">
      <c r="A35" s="20"/>
      <c r="B35" s="18"/>
      <c r="C35" s="19"/>
      <c r="D35" s="21"/>
      <c r="E35" s="21"/>
      <c r="F35" s="21"/>
      <c r="G35" s="19"/>
      <c r="H35" s="23"/>
      <c r="I35" s="19"/>
      <c r="J35" s="19"/>
      <c r="K35" s="18"/>
      <c r="L35" s="18"/>
      <c r="M35" s="18"/>
      <c r="N35" s="19"/>
      <c r="O35" s="13"/>
    </row>
    <row r="36">
      <c r="A36" s="20"/>
      <c r="B36" s="18"/>
      <c r="C36" s="19"/>
      <c r="D36" s="21"/>
      <c r="E36" s="21"/>
      <c r="F36" s="21"/>
      <c r="G36" s="19"/>
      <c r="H36" s="23"/>
      <c r="I36" s="19"/>
      <c r="J36" s="19"/>
      <c r="K36" s="18"/>
      <c r="L36" s="18"/>
      <c r="M36" s="18"/>
      <c r="N36" s="19"/>
      <c r="O36" s="13"/>
    </row>
    <row r="37">
      <c r="A37" s="20"/>
      <c r="B37" s="18"/>
      <c r="C37" s="19"/>
      <c r="D37" s="21"/>
      <c r="E37" s="21"/>
      <c r="F37" s="21"/>
      <c r="G37" s="19"/>
      <c r="H37" s="22"/>
      <c r="I37" s="19"/>
      <c r="J37" s="19"/>
      <c r="K37" s="18"/>
      <c r="L37" s="18"/>
      <c r="M37" s="18"/>
      <c r="N37" s="19"/>
      <c r="O37" s="13"/>
    </row>
    <row r="38">
      <c r="A38" s="20"/>
      <c r="B38" s="18"/>
      <c r="C38" s="19"/>
      <c r="D38" s="21"/>
      <c r="E38" s="21"/>
      <c r="F38" s="21"/>
      <c r="G38" s="19"/>
      <c r="H38" s="18"/>
      <c r="I38" s="19"/>
      <c r="J38" s="19"/>
      <c r="K38" s="18"/>
      <c r="L38" s="18"/>
      <c r="M38" s="18"/>
      <c r="N38" s="19"/>
      <c r="O38" s="13"/>
    </row>
    <row r="39">
      <c r="A39" s="20"/>
      <c r="B39" s="18"/>
      <c r="C39" s="19"/>
      <c r="D39" s="21"/>
      <c r="E39" s="21"/>
      <c r="F39" s="21"/>
      <c r="G39" s="19"/>
      <c r="H39" s="18"/>
      <c r="I39" s="19"/>
      <c r="J39" s="19"/>
      <c r="K39" s="18"/>
      <c r="L39" s="18"/>
      <c r="M39" s="18"/>
      <c r="N39" s="19"/>
      <c r="O39" s="13"/>
    </row>
    <row r="40">
      <c r="A40" s="20"/>
      <c r="B40" s="18"/>
      <c r="C40" s="19"/>
      <c r="D40" s="21"/>
      <c r="E40" s="21"/>
      <c r="F40" s="21"/>
      <c r="G40" s="19"/>
      <c r="H40" s="18"/>
      <c r="I40" s="19"/>
      <c r="J40" s="19"/>
      <c r="K40" s="18"/>
      <c r="L40" s="18"/>
      <c r="M40" s="18"/>
      <c r="N40" s="19"/>
      <c r="O40" s="13"/>
    </row>
    <row r="41">
      <c r="A41" s="20"/>
      <c r="B41" s="18"/>
      <c r="C41" s="19"/>
      <c r="D41" s="21"/>
      <c r="E41" s="21"/>
      <c r="F41" s="21"/>
      <c r="G41" s="19"/>
      <c r="H41" s="23"/>
      <c r="I41" s="23"/>
      <c r="J41" s="23"/>
      <c r="K41" s="18"/>
      <c r="L41" s="18"/>
      <c r="M41" s="18"/>
      <c r="N41" s="23"/>
      <c r="O41" s="13"/>
    </row>
    <row r="42">
      <c r="A42" s="20"/>
      <c r="B42" s="18"/>
      <c r="C42" s="19"/>
      <c r="D42" s="21"/>
      <c r="E42" s="21"/>
      <c r="F42" s="21"/>
      <c r="G42" s="19"/>
      <c r="H42" s="18"/>
      <c r="I42" s="19"/>
      <c r="J42" s="19"/>
      <c r="K42" s="18"/>
      <c r="L42" s="18"/>
      <c r="M42" s="18"/>
      <c r="N42" s="19"/>
      <c r="O42" s="13"/>
    </row>
    <row r="43">
      <c r="A43" s="20"/>
      <c r="B43" s="18"/>
      <c r="C43" s="19"/>
      <c r="D43" s="21"/>
      <c r="E43" s="21"/>
      <c r="F43" s="21"/>
      <c r="G43" s="19"/>
      <c r="H43" s="18"/>
      <c r="I43" s="19"/>
      <c r="J43" s="19"/>
      <c r="K43" s="18"/>
      <c r="L43" s="18"/>
      <c r="M43" s="18"/>
      <c r="N43" s="19"/>
      <c r="O43" s="13"/>
    </row>
    <row r="44">
      <c r="A44" s="20"/>
      <c r="B44" s="18"/>
      <c r="C44" s="19"/>
      <c r="D44" s="21"/>
      <c r="E44" s="21"/>
      <c r="F44" s="21"/>
      <c r="G44" s="19"/>
      <c r="H44" s="18"/>
      <c r="I44" s="19"/>
      <c r="J44" s="19"/>
      <c r="K44" s="18"/>
      <c r="L44" s="18"/>
      <c r="M44" s="18"/>
      <c r="N44" s="19"/>
      <c r="O44" s="13"/>
    </row>
    <row r="45">
      <c r="A45" s="20"/>
      <c r="B45" s="18"/>
      <c r="C45" s="19"/>
      <c r="D45" s="21"/>
      <c r="E45" s="21"/>
      <c r="F45" s="21"/>
      <c r="G45" s="19"/>
      <c r="H45" s="18"/>
      <c r="I45" s="19"/>
      <c r="J45" s="19"/>
      <c r="K45" s="18"/>
      <c r="L45" s="18"/>
      <c r="M45" s="18"/>
      <c r="N45" s="19"/>
      <c r="O45" s="13"/>
    </row>
    <row r="46">
      <c r="A46" s="20"/>
      <c r="B46" s="18"/>
      <c r="C46" s="19"/>
      <c r="D46" s="21"/>
      <c r="E46" s="21"/>
      <c r="F46" s="21"/>
      <c r="G46" s="19"/>
      <c r="H46" s="18"/>
      <c r="I46" s="19"/>
      <c r="J46" s="19"/>
      <c r="K46" s="18"/>
      <c r="L46" s="18"/>
      <c r="M46" s="18"/>
      <c r="N46" s="23"/>
      <c r="O46" s="1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14.38"/>
    <col customWidth="1" min="3" max="3" width="31.25"/>
    <col customWidth="1" min="4" max="4" width="21.75"/>
    <col customWidth="1" min="5" max="5" width="65.5"/>
    <col customWidth="1" min="7" max="7" width="34.75"/>
    <col customWidth="1" min="8" max="8" width="38.25"/>
    <col customWidth="1" min="9" max="9" width="26.63"/>
    <col customWidth="1" min="10" max="10" width="31.25"/>
    <col customWidth="1" min="11" max="11" width="33.13"/>
    <col customWidth="1" min="12" max="12" width="27.63"/>
    <col customWidth="1" min="13" max="13" width="30.38"/>
    <col customWidth="1" min="14" max="14" width="34.13"/>
    <col customWidth="1" min="15" max="15" width="34.5"/>
    <col customWidth="1" min="16" max="16" width="12.63"/>
    <col customWidth="1" min="17" max="17" width="15.88"/>
    <col customWidth="1" min="19" max="19" width="28.0"/>
    <col customWidth="1" min="20" max="20" width="12.13"/>
    <col customWidth="1" min="21" max="21" width="4.25"/>
    <col customWidth="1" min="22" max="22" width="33.0"/>
    <col customWidth="1" min="23" max="23" width="12.5"/>
    <col customWidth="1" min="24" max="24" width="9.25"/>
  </cols>
  <sheetData>
    <row r="1">
      <c r="A1" s="24" t="s">
        <v>0</v>
      </c>
      <c r="B1" s="24" t="s">
        <v>1</v>
      </c>
      <c r="C1" s="24" t="s">
        <v>131</v>
      </c>
      <c r="D1" s="25" t="s">
        <v>3</v>
      </c>
      <c r="E1" s="25" t="s">
        <v>132</v>
      </c>
      <c r="F1" s="24" t="s">
        <v>133</v>
      </c>
      <c r="G1" s="24" t="s">
        <v>134</v>
      </c>
      <c r="H1" s="24" t="s">
        <v>135</v>
      </c>
      <c r="I1" s="24" t="s">
        <v>136</v>
      </c>
      <c r="J1" s="24" t="s">
        <v>137</v>
      </c>
      <c r="K1" s="24" t="s">
        <v>138</v>
      </c>
      <c r="L1" s="24" t="s">
        <v>139</v>
      </c>
      <c r="M1" s="24" t="s">
        <v>140</v>
      </c>
      <c r="N1" s="24" t="s">
        <v>141</v>
      </c>
      <c r="O1" s="24" t="s">
        <v>142</v>
      </c>
      <c r="P1" s="24" t="s">
        <v>143</v>
      </c>
      <c r="Q1" s="26" t="s">
        <v>144</v>
      </c>
      <c r="S1" s="26" t="s">
        <v>145</v>
      </c>
      <c r="T1" s="26" t="s">
        <v>146</v>
      </c>
      <c r="U1" s="27"/>
      <c r="V1" s="26" t="s">
        <v>147</v>
      </c>
      <c r="W1" s="26" t="s">
        <v>146</v>
      </c>
      <c r="X1" s="26" t="s">
        <v>148</v>
      </c>
    </row>
    <row r="2">
      <c r="A2" s="28">
        <v>1.0</v>
      </c>
      <c r="B2" s="28">
        <v>2.02100219301E11</v>
      </c>
      <c r="C2" s="28" t="s">
        <v>14</v>
      </c>
      <c r="D2" s="28" t="s">
        <v>149</v>
      </c>
      <c r="E2" s="29" t="s">
        <v>150</v>
      </c>
      <c r="F2" s="28" t="s">
        <v>151</v>
      </c>
      <c r="G2" s="28" t="s">
        <v>152</v>
      </c>
      <c r="H2" s="28" t="s">
        <v>153</v>
      </c>
      <c r="I2" s="28" t="s">
        <v>154</v>
      </c>
      <c r="J2" s="28" t="s">
        <v>49</v>
      </c>
      <c r="K2" s="28" t="s">
        <v>18</v>
      </c>
      <c r="L2" s="28" t="s">
        <v>155</v>
      </c>
      <c r="M2" s="28" t="s">
        <v>30</v>
      </c>
      <c r="N2" s="28" t="s">
        <v>18</v>
      </c>
      <c r="O2" s="28" t="s">
        <v>49</v>
      </c>
      <c r="P2" s="28">
        <v>81.0</v>
      </c>
      <c r="Q2" s="30" t="str">
        <f t="shared" ref="Q2:Q23" si="1">IF(P2="","",IF(P2&gt;=65,"LULUS","TIDAK LULUS"))</f>
        <v>LULUS</v>
      </c>
      <c r="S2" s="31" t="s">
        <v>30</v>
      </c>
      <c r="T2" s="32">
        <f>COUNTIF($G2:$G25,S2)</f>
        <v>7</v>
      </c>
      <c r="U2" s="32"/>
      <c r="V2" s="31" t="s">
        <v>30</v>
      </c>
      <c r="W2" s="32">
        <f>COUNTIF($H2:$H25,V2)</f>
        <v>3</v>
      </c>
      <c r="X2" s="32">
        <f t="shared" ref="X2:X8" si="2">T2+W2</f>
        <v>10</v>
      </c>
    </row>
    <row r="3">
      <c r="A3" s="28">
        <v>2.0</v>
      </c>
      <c r="B3" s="28">
        <v>2.02100220601E11</v>
      </c>
      <c r="C3" s="28" t="s">
        <v>21</v>
      </c>
      <c r="D3" s="28" t="s">
        <v>156</v>
      </c>
      <c r="E3" s="29" t="s">
        <v>157</v>
      </c>
      <c r="F3" s="28" t="s">
        <v>151</v>
      </c>
      <c r="G3" s="28" t="s">
        <v>30</v>
      </c>
      <c r="H3" s="33" t="s">
        <v>158</v>
      </c>
      <c r="I3" s="28" t="s">
        <v>159</v>
      </c>
      <c r="J3" s="28" t="s">
        <v>30</v>
      </c>
      <c r="K3" s="34" t="s">
        <v>160</v>
      </c>
      <c r="L3" s="28" t="s">
        <v>161</v>
      </c>
      <c r="M3" s="29" t="s">
        <v>49</v>
      </c>
      <c r="N3" s="28" t="s">
        <v>32</v>
      </c>
      <c r="O3" s="34" t="s">
        <v>162</v>
      </c>
      <c r="P3" s="28">
        <v>85.11</v>
      </c>
      <c r="Q3" s="30" t="str">
        <f t="shared" si="1"/>
        <v>LULUS</v>
      </c>
      <c r="S3" s="31" t="s">
        <v>152</v>
      </c>
      <c r="T3" s="32">
        <f>COUNTIF($G2:$G25,S3)</f>
        <v>5</v>
      </c>
      <c r="U3" s="32"/>
      <c r="V3" s="31" t="s">
        <v>152</v>
      </c>
      <c r="W3" s="32">
        <f>COUNTIF($H2:$H25,V3)</f>
        <v>6</v>
      </c>
      <c r="X3" s="32">
        <f t="shared" si="2"/>
        <v>11</v>
      </c>
    </row>
    <row r="4">
      <c r="A4" s="28">
        <v>3.0</v>
      </c>
      <c r="B4" s="28">
        <v>2.02100225201E11</v>
      </c>
      <c r="C4" s="28" t="s">
        <v>163</v>
      </c>
      <c r="D4" s="29" t="s">
        <v>164</v>
      </c>
      <c r="E4" s="29" t="s">
        <v>165</v>
      </c>
      <c r="F4" s="28" t="s">
        <v>151</v>
      </c>
      <c r="G4" s="28" t="s">
        <v>30</v>
      </c>
      <c r="H4" s="28" t="s">
        <v>153</v>
      </c>
      <c r="I4" s="28" t="s">
        <v>166</v>
      </c>
      <c r="J4" s="28" t="s">
        <v>30</v>
      </c>
      <c r="K4" s="28" t="s">
        <v>18</v>
      </c>
      <c r="L4" s="28" t="s">
        <v>167</v>
      </c>
      <c r="M4" s="28" t="s">
        <v>152</v>
      </c>
      <c r="N4" s="28" t="s">
        <v>153</v>
      </c>
      <c r="O4" s="28" t="s">
        <v>30</v>
      </c>
      <c r="P4" s="28">
        <v>86.0</v>
      </c>
      <c r="Q4" s="30" t="str">
        <f t="shared" si="1"/>
        <v>LULUS</v>
      </c>
      <c r="S4" s="31" t="s">
        <v>153</v>
      </c>
      <c r="T4" s="32">
        <f>COUNTIF($G2:$G25,S4)</f>
        <v>4</v>
      </c>
      <c r="U4" s="32"/>
      <c r="V4" s="31" t="s">
        <v>153</v>
      </c>
      <c r="W4" s="32">
        <f>COUNTIF($H2:$H25,V4)</f>
        <v>4</v>
      </c>
      <c r="X4" s="32">
        <f t="shared" si="2"/>
        <v>8</v>
      </c>
    </row>
    <row r="5">
      <c r="A5" s="28">
        <v>4.0</v>
      </c>
      <c r="B5" s="28">
        <v>2.02100221001E11</v>
      </c>
      <c r="C5" s="28" t="s">
        <v>36</v>
      </c>
      <c r="D5" s="28" t="s">
        <v>168</v>
      </c>
      <c r="E5" s="29" t="s">
        <v>169</v>
      </c>
      <c r="F5" s="28" t="s">
        <v>151</v>
      </c>
      <c r="G5" s="28" t="s">
        <v>170</v>
      </c>
      <c r="H5" s="28" t="s">
        <v>30</v>
      </c>
      <c r="I5" s="28" t="s">
        <v>154</v>
      </c>
      <c r="J5" s="28" t="s">
        <v>170</v>
      </c>
      <c r="K5" s="28" t="s">
        <v>30</v>
      </c>
      <c r="L5" s="28" t="s">
        <v>171</v>
      </c>
      <c r="M5" s="28" t="s">
        <v>152</v>
      </c>
      <c r="N5" s="28" t="s">
        <v>30</v>
      </c>
      <c r="O5" s="28" t="s">
        <v>170</v>
      </c>
      <c r="P5" s="28">
        <v>81.0</v>
      </c>
      <c r="Q5" s="30" t="str">
        <f t="shared" si="1"/>
        <v>LULUS</v>
      </c>
      <c r="S5" s="31" t="s">
        <v>172</v>
      </c>
      <c r="T5" s="32">
        <f>COUNTIF($G2:$G25,S5)</f>
        <v>4</v>
      </c>
      <c r="U5" s="32"/>
      <c r="V5" s="31" t="s">
        <v>172</v>
      </c>
      <c r="W5" s="32">
        <f>COUNTIF($H2:$H25,V5)</f>
        <v>3</v>
      </c>
      <c r="X5" s="32">
        <f t="shared" si="2"/>
        <v>7</v>
      </c>
    </row>
    <row r="6">
      <c r="A6" s="28">
        <v>5.0</v>
      </c>
      <c r="B6" s="28">
        <v>2.02100219401E11</v>
      </c>
      <c r="C6" s="28" t="s">
        <v>33</v>
      </c>
      <c r="D6" s="28" t="s">
        <v>27</v>
      </c>
      <c r="E6" s="29" t="s">
        <v>173</v>
      </c>
      <c r="F6" s="28" t="s">
        <v>151</v>
      </c>
      <c r="G6" s="28" t="s">
        <v>30</v>
      </c>
      <c r="H6" s="28" t="s">
        <v>174</v>
      </c>
      <c r="I6" s="28" t="s">
        <v>175</v>
      </c>
      <c r="J6" s="28" t="s">
        <v>30</v>
      </c>
      <c r="K6" s="28" t="s">
        <v>174</v>
      </c>
      <c r="L6" s="28" t="s">
        <v>176</v>
      </c>
      <c r="M6" s="28" t="s">
        <v>49</v>
      </c>
      <c r="N6" s="28" t="s">
        <v>40</v>
      </c>
      <c r="O6" s="28" t="s">
        <v>177</v>
      </c>
      <c r="P6" s="28">
        <v>90.0</v>
      </c>
      <c r="Q6" s="30" t="str">
        <f t="shared" si="1"/>
        <v>LULUS</v>
      </c>
      <c r="S6" s="31" t="s">
        <v>158</v>
      </c>
      <c r="T6" s="32">
        <f>COUNTIF($G2:$G25,S6)</f>
        <v>3</v>
      </c>
      <c r="U6" s="32"/>
      <c r="V6" s="31" t="s">
        <v>158</v>
      </c>
      <c r="W6" s="32">
        <f>COUNTIF($H2:$H25,V6)</f>
        <v>1</v>
      </c>
      <c r="X6" s="32">
        <f t="shared" si="2"/>
        <v>4</v>
      </c>
    </row>
    <row r="7">
      <c r="A7" s="28">
        <v>6.0</v>
      </c>
      <c r="B7" s="28">
        <v>2.02100222001E11</v>
      </c>
      <c r="C7" s="28" t="s">
        <v>178</v>
      </c>
      <c r="D7" s="28" t="s">
        <v>179</v>
      </c>
      <c r="E7" s="29" t="s">
        <v>180</v>
      </c>
      <c r="F7" s="28" t="s">
        <v>151</v>
      </c>
      <c r="G7" s="28" t="s">
        <v>152</v>
      </c>
      <c r="H7" s="28" t="s">
        <v>153</v>
      </c>
      <c r="I7" s="28" t="s">
        <v>181</v>
      </c>
      <c r="J7" s="28" t="s">
        <v>49</v>
      </c>
      <c r="K7" s="28" t="s">
        <v>18</v>
      </c>
      <c r="L7" s="28" t="s">
        <v>182</v>
      </c>
      <c r="M7" s="28" t="s">
        <v>30</v>
      </c>
      <c r="N7" s="28" t="s">
        <v>32</v>
      </c>
      <c r="O7" s="28" t="s">
        <v>49</v>
      </c>
      <c r="P7" s="28">
        <v>87.5</v>
      </c>
      <c r="Q7" s="30" t="str">
        <f t="shared" si="1"/>
        <v>LULUS</v>
      </c>
      <c r="S7" s="31" t="s">
        <v>170</v>
      </c>
      <c r="T7" s="32">
        <f>COUNTIF($G2:$G25,S7)</f>
        <v>1</v>
      </c>
      <c r="U7" s="32"/>
      <c r="V7" s="31" t="s">
        <v>170</v>
      </c>
      <c r="W7" s="32">
        <f>COUNTIF($H2:$H25,V7)</f>
        <v>3</v>
      </c>
      <c r="X7" s="32">
        <f t="shared" si="2"/>
        <v>4</v>
      </c>
    </row>
    <row r="8">
      <c r="A8" s="28">
        <v>7.0</v>
      </c>
      <c r="B8" s="28">
        <v>2.02100219901E11</v>
      </c>
      <c r="C8" s="28" t="s">
        <v>183</v>
      </c>
      <c r="D8" s="28" t="s">
        <v>184</v>
      </c>
      <c r="E8" s="35" t="s">
        <v>185</v>
      </c>
      <c r="F8" s="28" t="s">
        <v>151</v>
      </c>
      <c r="G8" s="28" t="s">
        <v>172</v>
      </c>
      <c r="H8" s="28" t="s">
        <v>152</v>
      </c>
      <c r="I8" s="28" t="s">
        <v>186</v>
      </c>
      <c r="J8" s="28" t="s">
        <v>172</v>
      </c>
      <c r="K8" s="28" t="s">
        <v>152</v>
      </c>
      <c r="L8" s="28" t="s">
        <v>187</v>
      </c>
      <c r="M8" s="28" t="s">
        <v>30</v>
      </c>
      <c r="N8" s="28" t="s">
        <v>152</v>
      </c>
      <c r="O8" s="28" t="s">
        <v>172</v>
      </c>
      <c r="P8" s="28">
        <v>80.0</v>
      </c>
      <c r="Q8" s="30" t="str">
        <f t="shared" si="1"/>
        <v>LULUS</v>
      </c>
      <c r="S8" s="31" t="s">
        <v>174</v>
      </c>
      <c r="T8" s="32">
        <f>COUNTIF($G2:$G25,S8)</f>
        <v>0</v>
      </c>
      <c r="U8" s="32"/>
      <c r="V8" s="31" t="s">
        <v>174</v>
      </c>
      <c r="W8" s="32">
        <f>COUNTIF($H2:$H25,V8)</f>
        <v>3</v>
      </c>
      <c r="X8" s="32">
        <f t="shared" si="2"/>
        <v>3</v>
      </c>
    </row>
    <row r="9">
      <c r="A9" s="28">
        <v>8.0</v>
      </c>
      <c r="B9" s="28">
        <v>2.02100220701E11</v>
      </c>
      <c r="C9" s="28" t="s">
        <v>67</v>
      </c>
      <c r="D9" s="28" t="s">
        <v>188</v>
      </c>
      <c r="E9" s="29" t="s">
        <v>189</v>
      </c>
      <c r="F9" s="28" t="s">
        <v>151</v>
      </c>
      <c r="G9" s="28" t="s">
        <v>153</v>
      </c>
      <c r="H9" s="28" t="s">
        <v>152</v>
      </c>
      <c r="I9" s="28" t="s">
        <v>190</v>
      </c>
      <c r="J9" s="28" t="s">
        <v>153</v>
      </c>
      <c r="K9" s="28" t="s">
        <v>152</v>
      </c>
      <c r="L9" s="28" t="s">
        <v>191</v>
      </c>
      <c r="M9" s="28" t="s">
        <v>30</v>
      </c>
      <c r="N9" s="28" t="s">
        <v>18</v>
      </c>
      <c r="O9" s="28" t="s">
        <v>49</v>
      </c>
      <c r="P9" s="28">
        <v>90.0</v>
      </c>
      <c r="Q9" s="30" t="str">
        <f t="shared" si="1"/>
        <v>LULUS</v>
      </c>
    </row>
    <row r="10">
      <c r="A10" s="28">
        <v>9.0</v>
      </c>
      <c r="B10" s="28">
        <v>2.02100222701E11</v>
      </c>
      <c r="C10" s="28" t="s">
        <v>106</v>
      </c>
      <c r="D10" s="28" t="s">
        <v>192</v>
      </c>
      <c r="E10" s="29" t="s">
        <v>193</v>
      </c>
      <c r="F10" s="28" t="s">
        <v>151</v>
      </c>
      <c r="G10" s="28" t="s">
        <v>30</v>
      </c>
      <c r="H10" s="28" t="s">
        <v>172</v>
      </c>
      <c r="I10" s="28" t="s">
        <v>194</v>
      </c>
      <c r="J10" s="28" t="s">
        <v>30</v>
      </c>
      <c r="K10" s="28" t="s">
        <v>172</v>
      </c>
      <c r="L10" s="28" t="s">
        <v>195</v>
      </c>
      <c r="M10" s="28" t="s">
        <v>49</v>
      </c>
      <c r="N10" s="28" t="s">
        <v>18</v>
      </c>
      <c r="O10" s="33" t="s">
        <v>196</v>
      </c>
      <c r="P10" s="28">
        <v>80.6</v>
      </c>
      <c r="Q10" s="30" t="str">
        <f t="shared" si="1"/>
        <v>LULUS</v>
      </c>
    </row>
    <row r="11">
      <c r="A11" s="28">
        <v>10.0</v>
      </c>
      <c r="B11" s="28">
        <v>2.02100220901E11</v>
      </c>
      <c r="C11" s="28" t="s">
        <v>197</v>
      </c>
      <c r="D11" s="28" t="s">
        <v>156</v>
      </c>
      <c r="E11" s="29" t="s">
        <v>198</v>
      </c>
      <c r="F11" s="28" t="s">
        <v>151</v>
      </c>
      <c r="G11" s="28" t="s">
        <v>152</v>
      </c>
      <c r="H11" s="28" t="s">
        <v>170</v>
      </c>
      <c r="I11" s="28" t="s">
        <v>199</v>
      </c>
      <c r="J11" s="28" t="s">
        <v>152</v>
      </c>
      <c r="K11" s="28" t="s">
        <v>170</v>
      </c>
      <c r="L11" s="28" t="s">
        <v>200</v>
      </c>
      <c r="M11" s="28" t="s">
        <v>30</v>
      </c>
      <c r="N11" s="28" t="s">
        <v>170</v>
      </c>
      <c r="O11" s="28" t="s">
        <v>152</v>
      </c>
      <c r="P11" s="28">
        <v>83.0</v>
      </c>
      <c r="Q11" s="30" t="str">
        <f t="shared" si="1"/>
        <v>LULUS</v>
      </c>
    </row>
    <row r="12">
      <c r="A12" s="28">
        <v>11.0</v>
      </c>
      <c r="B12" s="28">
        <v>2.02100224901E11</v>
      </c>
      <c r="C12" s="28" t="s">
        <v>52</v>
      </c>
      <c r="D12" s="28" t="s">
        <v>201</v>
      </c>
      <c r="E12" s="29" t="s">
        <v>202</v>
      </c>
      <c r="F12" s="28" t="s">
        <v>151</v>
      </c>
      <c r="G12" s="28" t="s">
        <v>172</v>
      </c>
      <c r="H12" s="28" t="s">
        <v>170</v>
      </c>
      <c r="I12" s="28" t="s">
        <v>203</v>
      </c>
      <c r="J12" s="28" t="s">
        <v>172</v>
      </c>
      <c r="K12" s="28" t="s">
        <v>170</v>
      </c>
      <c r="L12" s="28" t="s">
        <v>204</v>
      </c>
      <c r="M12" s="28" t="s">
        <v>30</v>
      </c>
      <c r="N12" s="28" t="s">
        <v>170</v>
      </c>
      <c r="O12" s="28" t="s">
        <v>172</v>
      </c>
      <c r="P12" s="28">
        <v>82.0</v>
      </c>
      <c r="Q12" s="30" t="str">
        <f t="shared" si="1"/>
        <v>LULUS</v>
      </c>
    </row>
    <row r="13">
      <c r="A13" s="28">
        <v>12.0</v>
      </c>
      <c r="B13" s="28">
        <v>2.02100219501E11</v>
      </c>
      <c r="C13" s="28" t="s">
        <v>45</v>
      </c>
      <c r="D13" s="28" t="s">
        <v>201</v>
      </c>
      <c r="E13" s="29" t="s">
        <v>205</v>
      </c>
      <c r="F13" s="28" t="s">
        <v>151</v>
      </c>
      <c r="G13" s="28" t="s">
        <v>158</v>
      </c>
      <c r="H13" s="28" t="s">
        <v>174</v>
      </c>
      <c r="I13" s="28" t="s">
        <v>206</v>
      </c>
      <c r="J13" s="28" t="s">
        <v>158</v>
      </c>
      <c r="K13" s="28" t="s">
        <v>174</v>
      </c>
      <c r="L13" s="28" t="s">
        <v>207</v>
      </c>
      <c r="M13" s="28" t="s">
        <v>152</v>
      </c>
      <c r="N13" s="28" t="s">
        <v>158</v>
      </c>
      <c r="O13" s="28" t="s">
        <v>174</v>
      </c>
      <c r="P13" s="28">
        <v>76.0</v>
      </c>
      <c r="Q13" s="30" t="str">
        <f t="shared" si="1"/>
        <v>LULUS</v>
      </c>
    </row>
    <row r="14">
      <c r="A14" s="28">
        <v>13.0</v>
      </c>
      <c r="B14" s="28">
        <v>2.02100222901E11</v>
      </c>
      <c r="C14" s="28" t="s">
        <v>208</v>
      </c>
      <c r="D14" s="28" t="s">
        <v>168</v>
      </c>
      <c r="E14" s="29" t="s">
        <v>209</v>
      </c>
      <c r="F14" s="28" t="s">
        <v>151</v>
      </c>
      <c r="G14" s="28" t="s">
        <v>152</v>
      </c>
      <c r="H14" s="28" t="s">
        <v>172</v>
      </c>
      <c r="I14" s="28" t="s">
        <v>210</v>
      </c>
      <c r="J14" s="28" t="s">
        <v>152</v>
      </c>
      <c r="K14" s="28" t="s">
        <v>172</v>
      </c>
      <c r="L14" s="28" t="s">
        <v>211</v>
      </c>
      <c r="M14" s="28" t="s">
        <v>153</v>
      </c>
      <c r="N14" s="28" t="s">
        <v>152</v>
      </c>
      <c r="O14" s="28" t="s">
        <v>158</v>
      </c>
      <c r="P14" s="28">
        <v>88.3</v>
      </c>
      <c r="Q14" s="30" t="str">
        <f t="shared" si="1"/>
        <v>LULUS</v>
      </c>
    </row>
    <row r="15">
      <c r="A15" s="28">
        <v>14.0</v>
      </c>
      <c r="B15" s="28">
        <v>2.02100224101E11</v>
      </c>
      <c r="C15" s="28" t="s">
        <v>212</v>
      </c>
      <c r="D15" s="28" t="s">
        <v>27</v>
      </c>
      <c r="E15" s="28" t="s">
        <v>213</v>
      </c>
      <c r="F15" s="28" t="s">
        <v>151</v>
      </c>
      <c r="G15" s="28" t="s">
        <v>172</v>
      </c>
      <c r="H15" s="28" t="s">
        <v>30</v>
      </c>
      <c r="I15" s="28" t="s">
        <v>214</v>
      </c>
      <c r="J15" s="28" t="s">
        <v>172</v>
      </c>
      <c r="K15" s="28" t="s">
        <v>30</v>
      </c>
      <c r="L15" s="28" t="s">
        <v>215</v>
      </c>
      <c r="M15" s="28" t="s">
        <v>152</v>
      </c>
      <c r="N15" s="28" t="s">
        <v>153</v>
      </c>
      <c r="O15" s="28" t="s">
        <v>30</v>
      </c>
      <c r="P15" s="28">
        <v>79.0</v>
      </c>
      <c r="Q15" s="30" t="str">
        <f t="shared" si="1"/>
        <v>LULUS</v>
      </c>
    </row>
    <row r="16">
      <c r="A16" s="28">
        <v>15.0</v>
      </c>
      <c r="B16" s="28">
        <v>2.02100222101E11</v>
      </c>
      <c r="C16" s="28" t="s">
        <v>103</v>
      </c>
      <c r="D16" s="28" t="s">
        <v>88</v>
      </c>
      <c r="E16" s="28" t="s">
        <v>216</v>
      </c>
      <c r="F16" s="28" t="s">
        <v>151</v>
      </c>
      <c r="G16" s="28" t="s">
        <v>153</v>
      </c>
      <c r="H16" s="28" t="s">
        <v>152</v>
      </c>
      <c r="I16" s="28" t="s">
        <v>217</v>
      </c>
      <c r="J16" s="28" t="s">
        <v>153</v>
      </c>
      <c r="K16" s="28" t="s">
        <v>152</v>
      </c>
      <c r="L16" s="28" t="s">
        <v>218</v>
      </c>
      <c r="M16" s="28" t="s">
        <v>30</v>
      </c>
      <c r="N16" s="28" t="s">
        <v>153</v>
      </c>
      <c r="O16" s="28" t="s">
        <v>152</v>
      </c>
      <c r="P16" s="28">
        <v>77.0</v>
      </c>
      <c r="Q16" s="30" t="str">
        <f t="shared" si="1"/>
        <v>LULUS</v>
      </c>
    </row>
    <row r="17">
      <c r="A17" s="28">
        <v>16.0</v>
      </c>
      <c r="B17" s="28">
        <v>2.02100221301E11</v>
      </c>
      <c r="C17" s="28" t="s">
        <v>42</v>
      </c>
      <c r="D17" s="28" t="s">
        <v>168</v>
      </c>
      <c r="E17" s="28" t="s">
        <v>219</v>
      </c>
      <c r="F17" s="28" t="s">
        <v>151</v>
      </c>
      <c r="G17" s="28" t="s">
        <v>158</v>
      </c>
      <c r="H17" s="28" t="s">
        <v>170</v>
      </c>
      <c r="I17" s="28" t="s">
        <v>220</v>
      </c>
      <c r="J17" s="28" t="s">
        <v>158</v>
      </c>
      <c r="K17" s="28" t="s">
        <v>170</v>
      </c>
      <c r="L17" s="28" t="s">
        <v>221</v>
      </c>
      <c r="M17" s="28" t="s">
        <v>152</v>
      </c>
      <c r="N17" s="28" t="s">
        <v>170</v>
      </c>
      <c r="O17" s="28" t="s">
        <v>158</v>
      </c>
      <c r="P17" s="28">
        <v>85.0</v>
      </c>
      <c r="Q17" s="30" t="str">
        <f t="shared" si="1"/>
        <v>LULUS</v>
      </c>
    </row>
    <row r="18">
      <c r="A18" s="28">
        <v>17.0</v>
      </c>
      <c r="B18" s="28">
        <v>2.02100225501E11</v>
      </c>
      <c r="C18" s="28" t="s">
        <v>222</v>
      </c>
      <c r="D18" s="28" t="s">
        <v>168</v>
      </c>
      <c r="E18" s="28" t="s">
        <v>223</v>
      </c>
      <c r="F18" s="28" t="s">
        <v>151</v>
      </c>
      <c r="G18" s="28" t="s">
        <v>158</v>
      </c>
      <c r="H18" s="28" t="s">
        <v>174</v>
      </c>
      <c r="I18" s="28" t="s">
        <v>224</v>
      </c>
      <c r="J18" s="28" t="s">
        <v>158</v>
      </c>
      <c r="K18" s="28" t="s">
        <v>174</v>
      </c>
      <c r="L18" s="28" t="s">
        <v>225</v>
      </c>
      <c r="M18" s="28" t="s">
        <v>152</v>
      </c>
      <c r="N18" s="28" t="s">
        <v>158</v>
      </c>
      <c r="O18" s="28" t="s">
        <v>174</v>
      </c>
      <c r="P18" s="28">
        <v>84.0</v>
      </c>
      <c r="Q18" s="30" t="str">
        <f t="shared" si="1"/>
        <v>LULUS</v>
      </c>
    </row>
    <row r="19">
      <c r="A19" s="28">
        <v>18.0</v>
      </c>
      <c r="B19" s="28">
        <v>2.02100226901E11</v>
      </c>
      <c r="C19" s="28" t="s">
        <v>226</v>
      </c>
      <c r="D19" s="28" t="s">
        <v>227</v>
      </c>
      <c r="E19" s="28" t="s">
        <v>228</v>
      </c>
      <c r="F19" s="28" t="s">
        <v>151</v>
      </c>
      <c r="G19" s="28" t="s">
        <v>30</v>
      </c>
      <c r="H19" s="28" t="s">
        <v>153</v>
      </c>
      <c r="I19" s="28" t="s">
        <v>229</v>
      </c>
      <c r="J19" s="28" t="s">
        <v>30</v>
      </c>
      <c r="K19" s="28" t="s">
        <v>153</v>
      </c>
      <c r="L19" s="28" t="s">
        <v>230</v>
      </c>
      <c r="M19" s="28" t="s">
        <v>49</v>
      </c>
      <c r="N19" s="28" t="s">
        <v>40</v>
      </c>
      <c r="O19" s="28" t="s">
        <v>18</v>
      </c>
      <c r="P19" s="28">
        <v>75.0</v>
      </c>
      <c r="Q19" s="30" t="str">
        <f t="shared" si="1"/>
        <v>LULUS</v>
      </c>
    </row>
    <row r="20">
      <c r="A20" s="36">
        <v>19.0</v>
      </c>
      <c r="B20" s="28">
        <v>2.02100226801E11</v>
      </c>
      <c r="C20" s="28" t="s">
        <v>87</v>
      </c>
      <c r="D20" s="28" t="s">
        <v>88</v>
      </c>
      <c r="E20" s="28" t="s">
        <v>231</v>
      </c>
      <c r="F20" s="28" t="s">
        <v>151</v>
      </c>
      <c r="G20" s="28" t="s">
        <v>152</v>
      </c>
      <c r="H20" s="28" t="s">
        <v>172</v>
      </c>
      <c r="I20" s="28" t="s">
        <v>232</v>
      </c>
      <c r="J20" s="28" t="s">
        <v>152</v>
      </c>
      <c r="K20" s="28" t="s">
        <v>172</v>
      </c>
      <c r="L20" s="28" t="s">
        <v>233</v>
      </c>
      <c r="M20" s="28" t="s">
        <v>30</v>
      </c>
      <c r="N20" s="28" t="s">
        <v>152</v>
      </c>
      <c r="O20" s="28" t="s">
        <v>172</v>
      </c>
      <c r="P20" s="28">
        <v>82.0</v>
      </c>
      <c r="Q20" s="30" t="str">
        <f t="shared" si="1"/>
        <v>LULUS</v>
      </c>
      <c r="R20" s="37" t="s">
        <v>234</v>
      </c>
    </row>
    <row r="21">
      <c r="A21" s="36">
        <v>20.0</v>
      </c>
      <c r="B21" s="28">
        <v>2.02100223301E11</v>
      </c>
      <c r="C21" s="28" t="s">
        <v>93</v>
      </c>
      <c r="D21" s="28" t="s">
        <v>88</v>
      </c>
      <c r="E21" s="28" t="s">
        <v>235</v>
      </c>
      <c r="F21" s="28" t="s">
        <v>151</v>
      </c>
      <c r="G21" s="28" t="s">
        <v>153</v>
      </c>
      <c r="H21" s="28" t="s">
        <v>30</v>
      </c>
      <c r="I21" s="28" t="s">
        <v>232</v>
      </c>
      <c r="J21" s="28" t="s">
        <v>153</v>
      </c>
      <c r="K21" s="28" t="s">
        <v>30</v>
      </c>
      <c r="L21" s="28" t="s">
        <v>236</v>
      </c>
      <c r="M21" s="28" t="s">
        <v>152</v>
      </c>
      <c r="N21" s="28" t="s">
        <v>153</v>
      </c>
      <c r="O21" s="28" t="s">
        <v>30</v>
      </c>
      <c r="P21" s="28">
        <v>85.0</v>
      </c>
      <c r="Q21" s="30" t="str">
        <f t="shared" si="1"/>
        <v>LULUS</v>
      </c>
    </row>
    <row r="22">
      <c r="A22" s="28">
        <v>21.0</v>
      </c>
      <c r="B22" s="28">
        <v>2.02100221901E11</v>
      </c>
      <c r="C22" s="28" t="s">
        <v>237</v>
      </c>
      <c r="D22" s="28" t="s">
        <v>238</v>
      </c>
      <c r="E22" s="28" t="s">
        <v>239</v>
      </c>
      <c r="F22" s="28" t="s">
        <v>151</v>
      </c>
      <c r="G22" s="28" t="s">
        <v>30</v>
      </c>
      <c r="H22" s="28" t="s">
        <v>152</v>
      </c>
      <c r="I22" s="38" t="s">
        <v>240</v>
      </c>
      <c r="J22" s="28" t="s">
        <v>30</v>
      </c>
      <c r="K22" s="28" t="s">
        <v>152</v>
      </c>
      <c r="L22" s="28" t="s">
        <v>241</v>
      </c>
      <c r="M22" s="28" t="s">
        <v>18</v>
      </c>
      <c r="N22" s="28" t="s">
        <v>30</v>
      </c>
      <c r="O22" s="28" t="s">
        <v>49</v>
      </c>
      <c r="P22" s="28">
        <v>95.0</v>
      </c>
      <c r="Q22" s="30" t="str">
        <f t="shared" si="1"/>
        <v>LULUS</v>
      </c>
    </row>
    <row r="23">
      <c r="A23" s="39">
        <v>22.0</v>
      </c>
      <c r="B23" s="39">
        <v>2.02100223101E11</v>
      </c>
      <c r="C23" s="39" t="s">
        <v>118</v>
      </c>
      <c r="D23" s="39" t="s">
        <v>119</v>
      </c>
      <c r="E23" s="39" t="s">
        <v>242</v>
      </c>
      <c r="F23" s="39" t="s">
        <v>151</v>
      </c>
      <c r="G23" s="39" t="s">
        <v>153</v>
      </c>
      <c r="H23" s="39" t="s">
        <v>152</v>
      </c>
      <c r="I23" s="39" t="s">
        <v>232</v>
      </c>
      <c r="J23" s="39" t="s">
        <v>153</v>
      </c>
      <c r="K23" s="39" t="s">
        <v>152</v>
      </c>
      <c r="L23" s="39" t="s">
        <v>243</v>
      </c>
      <c r="M23" s="39" t="s">
        <v>30</v>
      </c>
      <c r="N23" s="39" t="s">
        <v>153</v>
      </c>
      <c r="O23" s="39" t="s">
        <v>152</v>
      </c>
      <c r="P23" s="39">
        <v>72.0</v>
      </c>
      <c r="Q23" s="30" t="str">
        <f t="shared" si="1"/>
        <v>LULUS</v>
      </c>
    </row>
    <row r="24">
      <c r="A24" s="40">
        <v>23.0</v>
      </c>
      <c r="B24" s="40">
        <v>2.02100220101E11</v>
      </c>
      <c r="C24" s="40" t="s">
        <v>122</v>
      </c>
      <c r="D24" s="40" t="s">
        <v>123</v>
      </c>
      <c r="E24" s="40" t="s">
        <v>244</v>
      </c>
      <c r="F24" s="40" t="s">
        <v>151</v>
      </c>
      <c r="G24" s="40" t="s">
        <v>30</v>
      </c>
      <c r="H24" s="40" t="s">
        <v>40</v>
      </c>
      <c r="I24" s="40" t="s">
        <v>232</v>
      </c>
      <c r="J24" s="40" t="s">
        <v>30</v>
      </c>
      <c r="K24" s="40" t="s">
        <v>40</v>
      </c>
      <c r="L24" s="40" t="s">
        <v>245</v>
      </c>
      <c r="M24" s="40" t="s">
        <v>152</v>
      </c>
      <c r="N24" s="40" t="s">
        <v>30</v>
      </c>
      <c r="O24" s="40" t="s">
        <v>40</v>
      </c>
      <c r="P24" s="40">
        <v>66.0</v>
      </c>
      <c r="Q24" s="41" t="s">
        <v>246</v>
      </c>
    </row>
    <row r="25">
      <c r="A25" s="39">
        <v>24.0</v>
      </c>
      <c r="B25" s="39">
        <v>2.02100222601E11</v>
      </c>
      <c r="C25" s="39" t="s">
        <v>77</v>
      </c>
      <c r="D25" s="39" t="s">
        <v>247</v>
      </c>
      <c r="E25" s="39" t="s">
        <v>248</v>
      </c>
      <c r="F25" s="42"/>
      <c r="G25" s="39" t="s">
        <v>172</v>
      </c>
      <c r="H25" s="39" t="s">
        <v>152</v>
      </c>
      <c r="I25" s="39" t="s">
        <v>249</v>
      </c>
      <c r="J25" s="39" t="s">
        <v>172</v>
      </c>
      <c r="K25" s="39" t="s">
        <v>152</v>
      </c>
      <c r="L25" s="39" t="s">
        <v>250</v>
      </c>
      <c r="M25" s="39" t="s">
        <v>30</v>
      </c>
      <c r="N25" s="39" t="s">
        <v>172</v>
      </c>
      <c r="O25" s="39" t="s">
        <v>152</v>
      </c>
      <c r="P25" s="39">
        <v>90.0</v>
      </c>
      <c r="Q25" s="30" t="str">
        <f t="shared" ref="Q25:Q26" si="3">IF(P25="","",IF(P25&gt;=65,"LULUS","TIDAK LULUS"))</f>
        <v>LULUS</v>
      </c>
    </row>
    <row r="26">
      <c r="A26" s="43">
        <v>25.0</v>
      </c>
      <c r="B26" s="44">
        <v>2.022010023E10</v>
      </c>
      <c r="C26" s="45" t="s">
        <v>251</v>
      </c>
      <c r="D26" s="45" t="s">
        <v>252</v>
      </c>
      <c r="E26" s="45" t="s">
        <v>253</v>
      </c>
      <c r="F26" s="45" t="s">
        <v>151</v>
      </c>
      <c r="G26" s="45" t="s">
        <v>30</v>
      </c>
      <c r="H26" s="45" t="s">
        <v>153</v>
      </c>
      <c r="I26" s="46" t="s">
        <v>254</v>
      </c>
      <c r="J26" s="45" t="s">
        <v>30</v>
      </c>
      <c r="K26" s="45" t="s">
        <v>153</v>
      </c>
      <c r="L26" s="45" t="s">
        <v>255</v>
      </c>
      <c r="M26" s="45" t="s">
        <v>49</v>
      </c>
      <c r="N26" s="45" t="s">
        <v>32</v>
      </c>
      <c r="O26" s="45" t="s">
        <v>18</v>
      </c>
      <c r="P26" s="44">
        <v>83.0</v>
      </c>
      <c r="Q26" s="47" t="str">
        <f t="shared" si="3"/>
        <v>LULUS</v>
      </c>
    </row>
    <row r="28">
      <c r="B28" s="37" t="s">
        <v>256</v>
      </c>
      <c r="C28" s="48">
        <f>C29+C30</f>
        <v>24</v>
      </c>
    </row>
    <row r="29">
      <c r="B29" s="37" t="s">
        <v>257</v>
      </c>
      <c r="C29" s="48">
        <f>COUNTIF(Q2:Q26,"LULUS")</f>
        <v>24</v>
      </c>
    </row>
    <row r="30">
      <c r="B30" s="37" t="s">
        <v>258</v>
      </c>
      <c r="C30" s="48">
        <f>COUNTIF(Q2:Q26,"")</f>
        <v>0</v>
      </c>
    </row>
  </sheetData>
  <hyperlinks>
    <hyperlink r:id="rId1" ref="K3"/>
    <hyperlink r:id="rId2" ref="O3"/>
  </hyperlinks>
  <drawing r:id="rId3"/>
</worksheet>
</file>